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Escritorio\"/>
    </mc:Choice>
  </mc:AlternateContent>
  <bookViews>
    <workbookView xWindow="0" yWindow="0" windowWidth="21600" windowHeight="988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2" i="1"/>
  <c r="F3" i="1"/>
  <c r="F4" i="1"/>
  <c r="F5" i="1"/>
  <c r="F6" i="1"/>
  <c r="F7" i="1"/>
  <c r="F8" i="1"/>
  <c r="F9" i="1"/>
  <c r="F10" i="1"/>
  <c r="F2" i="1"/>
  <c r="D3" i="1"/>
  <c r="D4" i="1"/>
  <c r="D5" i="1"/>
  <c r="D6" i="1"/>
  <c r="D7" i="1"/>
  <c r="D8" i="1"/>
  <c r="D9" i="1"/>
  <c r="D10" i="1"/>
  <c r="D2" i="1"/>
  <c r="C9" i="1"/>
  <c r="C10" i="1"/>
  <c r="C8" i="1"/>
  <c r="C5" i="1"/>
  <c r="C6" i="1"/>
  <c r="C7" i="1"/>
  <c r="C3" i="1"/>
  <c r="C4" i="1"/>
  <c r="C2" i="1"/>
  <c r="B10" i="1"/>
  <c r="B3" i="1"/>
  <c r="B4" i="1"/>
  <c r="B5" i="1"/>
  <c r="B6" i="1"/>
  <c r="B7" i="1"/>
  <c r="B8" i="1"/>
  <c r="B9" i="1"/>
  <c r="B2" i="1"/>
</calcChain>
</file>

<file path=xl/sharedStrings.xml><?xml version="1.0" encoding="utf-8"?>
<sst xmlns="http://schemas.openxmlformats.org/spreadsheetml/2006/main" count="37" uniqueCount="24">
  <si>
    <t>Codigo tour</t>
  </si>
  <si>
    <t>Descripcion tour</t>
  </si>
  <si>
    <t>Codigo operador</t>
  </si>
  <si>
    <t>Operador Responsable</t>
  </si>
  <si>
    <t>Cantidad pasajeros</t>
  </si>
  <si>
    <t>Tipo de contingente</t>
  </si>
  <si>
    <t xml:space="preserve">Importe  Recaudado por salida </t>
  </si>
  <si>
    <t>Codigo de tour</t>
  </si>
  <si>
    <t>Descripcion de tour</t>
  </si>
  <si>
    <t>Costo x pax</t>
  </si>
  <si>
    <t>Cod. Operador</t>
  </si>
  <si>
    <t>Codigo Operador</t>
  </si>
  <si>
    <t xml:space="preserve">Andalucia 3 Dias </t>
  </si>
  <si>
    <t xml:space="preserve">Andalucia 10 Dias </t>
  </si>
  <si>
    <t xml:space="preserve">Sevilla 7 Dias </t>
  </si>
  <si>
    <t xml:space="preserve">Andalucia-Galicia 12 Dias </t>
  </si>
  <si>
    <t xml:space="preserve">Granada 7 Dias </t>
  </si>
  <si>
    <t xml:space="preserve">Granada 10 Dias </t>
  </si>
  <si>
    <t>A</t>
  </si>
  <si>
    <t>B</t>
  </si>
  <si>
    <t>C</t>
  </si>
  <si>
    <t>Europamundo</t>
  </si>
  <si>
    <t>Iberojet</t>
  </si>
  <si>
    <t>España Tour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</si>
</sst>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zoomScale="77" zoomScaleNormal="77" workbookViewId="0">
      <selection activeCell="G2" sqref="G2"/>
    </sheetView>
  </sheetViews>
  <sheetFormatPr baseColWidth="10" defaultRowHeight="15" x14ac:dyDescent="0.25"/>
  <cols>
    <col min="2" max="2" width="23.28515625" customWidth="1"/>
    <col min="3" max="3" width="16.42578125" customWidth="1"/>
    <col min="4" max="4" width="22.5703125" customWidth="1"/>
    <col min="5" max="5" width="17.7109375" customWidth="1"/>
    <col min="6" max="6" width="19.5703125" customWidth="1"/>
    <col min="7" max="7" width="27.7109375" customWidth="1"/>
    <col min="9" max="9" width="14.42578125" customWidth="1"/>
    <col min="10" max="10" width="24.140625" customWidth="1"/>
    <col min="12" max="12" width="13" customWidth="1"/>
    <col min="14" max="14" width="17.140625" customWidth="1"/>
    <col min="15" max="15" width="23" customWidth="1"/>
  </cols>
  <sheetData>
    <row r="1" spans="1:15" x14ac:dyDescent="0.25">
      <c r="A1" s="2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N1" s="1" t="s">
        <v>11</v>
      </c>
      <c r="O1" s="1" t="s">
        <v>3</v>
      </c>
    </row>
    <row r="2" spans="1:15" x14ac:dyDescent="0.25">
      <c r="A2" s="2">
        <v>115</v>
      </c>
      <c r="B2" s="2" t="str">
        <f>VLOOKUP(A2,I$2:L$10,2,FALSE)</f>
        <v xml:space="preserve">Andalucia 10 Dias </v>
      </c>
      <c r="C2" s="2" t="str">
        <f>VLOOKUP(A2,I$2:L$10,4,FALSE)</f>
        <v>A</v>
      </c>
      <c r="D2" s="2" t="str">
        <f>VLOOKUP(C2,N$2:O$4,2,FALSE)</f>
        <v>Europamundo</v>
      </c>
      <c r="E2" s="2">
        <v>35</v>
      </c>
      <c r="F2" s="2" t="str">
        <f>IF(E2&gt;20,"Numeroso",IF(E2&gt;10,"Regular","Pequeño"))</f>
        <v>Numeroso</v>
      </c>
      <c r="G2" s="2">
        <f>VLOOKUP(A2,I$2:L$10,3,FALSE)*E2</f>
        <v>18200</v>
      </c>
      <c r="I2" s="2">
        <v>105</v>
      </c>
      <c r="J2" s="2" t="s">
        <v>12</v>
      </c>
      <c r="K2" s="2">
        <v>260</v>
      </c>
      <c r="L2" s="2" t="s">
        <v>18</v>
      </c>
      <c r="N2" s="2" t="s">
        <v>18</v>
      </c>
      <c r="O2" s="2" t="s">
        <v>21</v>
      </c>
    </row>
    <row r="3" spans="1:15" x14ac:dyDescent="0.25">
      <c r="A3" s="2">
        <v>220</v>
      </c>
      <c r="B3" s="2" t="str">
        <f>VLOOKUP(A3,I$2:L$10,2,FALSE)</f>
        <v xml:space="preserve">Andalucia-Galicia 12 Dias </v>
      </c>
      <c r="C3" s="2" t="str">
        <f t="shared" ref="C3" si="0">VLOOKUP(A3,I$2:L$10,4,FALSE)</f>
        <v>B</v>
      </c>
      <c r="D3" s="2" t="str">
        <f t="shared" ref="D3:D10" si="1">VLOOKUP(C3,N$2:O$4,2,FALSE)</f>
        <v>Iberojet</v>
      </c>
      <c r="E3" s="2">
        <v>22</v>
      </c>
      <c r="F3" s="2" t="str">
        <f t="shared" ref="F3:F10" si="2">IF(E3&gt;20,"Numeroso",IF(E3&gt;10,"Regular","Pequeño"))</f>
        <v>Numeroso</v>
      </c>
      <c r="G3" s="2">
        <f t="shared" ref="G3:G10" si="3">VLOOKUP(A3,I$2:L$10,3,FALSE)*E3</f>
        <v>14740</v>
      </c>
      <c r="I3" s="2">
        <v>115</v>
      </c>
      <c r="J3" s="2" t="s">
        <v>13</v>
      </c>
      <c r="K3" s="2">
        <v>520</v>
      </c>
      <c r="L3" s="2" t="s">
        <v>18</v>
      </c>
      <c r="N3" s="2" t="s">
        <v>19</v>
      </c>
      <c r="O3" s="2" t="s">
        <v>22</v>
      </c>
    </row>
    <row r="4" spans="1:15" x14ac:dyDescent="0.25">
      <c r="A4" s="2">
        <v>120</v>
      </c>
      <c r="B4" s="2" t="str">
        <f>VLOOKUP(A4,I$2:L$10,2,FALSE)</f>
        <v xml:space="preserve">Sevilla 7 Dias </v>
      </c>
      <c r="C4" s="2" t="str">
        <f>VLOOKUP(A4,I$2:L$10,4,FALSE)</f>
        <v>A</v>
      </c>
      <c r="D4" s="2" t="str">
        <f t="shared" si="1"/>
        <v>Europamundo</v>
      </c>
      <c r="E4" s="2">
        <v>18</v>
      </c>
      <c r="F4" s="2" t="str">
        <f t="shared" si="2"/>
        <v>Regular</v>
      </c>
      <c r="G4" s="2">
        <f t="shared" si="3"/>
        <v>9720</v>
      </c>
      <c r="I4" s="2">
        <v>120</v>
      </c>
      <c r="J4" s="2" t="s">
        <v>14</v>
      </c>
      <c r="K4" s="2">
        <v>540</v>
      </c>
      <c r="L4" s="2" t="s">
        <v>18</v>
      </c>
      <c r="N4" s="2" t="s">
        <v>20</v>
      </c>
      <c r="O4" s="2" t="s">
        <v>23</v>
      </c>
    </row>
    <row r="5" spans="1:15" x14ac:dyDescent="0.25">
      <c r="A5" s="2">
        <v>310</v>
      </c>
      <c r="B5" s="2" t="str">
        <f>VLOOKUP(A5,I$2:L$10,2,FALSE)</f>
        <v xml:space="preserve">Andalucia 3 Dias </v>
      </c>
      <c r="C5" s="2" t="str">
        <f>VLOOKUP(A5,I$2:L$10,4,FALSE)</f>
        <v>C</v>
      </c>
      <c r="D5" s="2" t="str">
        <f t="shared" si="1"/>
        <v>España Tour</v>
      </c>
      <c r="E5" s="2">
        <v>10</v>
      </c>
      <c r="F5" s="2" t="str">
        <f t="shared" si="2"/>
        <v>Pequeño</v>
      </c>
      <c r="G5" s="2">
        <f t="shared" si="3"/>
        <v>2450</v>
      </c>
      <c r="I5" s="2">
        <v>210</v>
      </c>
      <c r="J5" s="2" t="s">
        <v>13</v>
      </c>
      <c r="K5" s="2">
        <v>550</v>
      </c>
      <c r="L5" s="2" t="s">
        <v>19</v>
      </c>
    </row>
    <row r="6" spans="1:15" x14ac:dyDescent="0.25">
      <c r="A6" s="2">
        <v>320</v>
      </c>
      <c r="B6" s="2" t="str">
        <f>VLOOKUP(A6,I$2:L$10,2,FALSE)</f>
        <v xml:space="preserve">Granada 10 Dias </v>
      </c>
      <c r="C6" s="2" t="str">
        <f>VLOOKUP(A6,I$2:L$10,4,FALSE)</f>
        <v>C</v>
      </c>
      <c r="D6" s="2" t="str">
        <f t="shared" si="1"/>
        <v>España Tour</v>
      </c>
      <c r="E6" s="2">
        <v>32</v>
      </c>
      <c r="F6" s="2" t="str">
        <f t="shared" si="2"/>
        <v>Numeroso</v>
      </c>
      <c r="G6" s="2">
        <f t="shared" si="3"/>
        <v>21760</v>
      </c>
      <c r="I6" s="2">
        <v>220</v>
      </c>
      <c r="J6" s="2" t="s">
        <v>15</v>
      </c>
      <c r="K6" s="2">
        <v>670</v>
      </c>
      <c r="L6" s="2" t="s">
        <v>19</v>
      </c>
    </row>
    <row r="7" spans="1:15" x14ac:dyDescent="0.25">
      <c r="A7" s="2">
        <v>115</v>
      </c>
      <c r="B7" s="2" t="str">
        <f>VLOOKUP(A7,I$2:L$10,2,FALSE)</f>
        <v xml:space="preserve">Andalucia 10 Dias </v>
      </c>
      <c r="C7" s="2" t="str">
        <f>VLOOKUP(A7,I$2:L$10,4,FALSE)</f>
        <v>A</v>
      </c>
      <c r="D7" s="2" t="str">
        <f t="shared" si="1"/>
        <v>Europamundo</v>
      </c>
      <c r="E7" s="2">
        <v>18</v>
      </c>
      <c r="F7" s="2" t="str">
        <f t="shared" si="2"/>
        <v>Regular</v>
      </c>
      <c r="G7" s="2">
        <f t="shared" si="3"/>
        <v>9360</v>
      </c>
      <c r="I7" s="2">
        <v>305</v>
      </c>
      <c r="J7" s="2" t="s">
        <v>16</v>
      </c>
      <c r="K7" s="2">
        <v>620</v>
      </c>
      <c r="L7" s="2" t="s">
        <v>20</v>
      </c>
    </row>
    <row r="8" spans="1:15" x14ac:dyDescent="0.25">
      <c r="A8" s="2">
        <v>310</v>
      </c>
      <c r="B8" s="2" t="str">
        <f>VLOOKUP(A8,I$2:L$10,2,FALSE)</f>
        <v xml:space="preserve">Andalucia 3 Dias </v>
      </c>
      <c r="C8" s="2" t="str">
        <f>VLOOKUP(A8,I$2:L$10,4,FALSE)</f>
        <v>C</v>
      </c>
      <c r="D8" s="2" t="str">
        <f t="shared" si="1"/>
        <v>España Tour</v>
      </c>
      <c r="E8" s="2">
        <v>10</v>
      </c>
      <c r="F8" s="2" t="str">
        <f t="shared" si="2"/>
        <v>Pequeño</v>
      </c>
      <c r="G8" s="2">
        <f t="shared" si="3"/>
        <v>2450</v>
      </c>
      <c r="I8" s="2">
        <v>310</v>
      </c>
      <c r="J8" s="2" t="s">
        <v>12</v>
      </c>
      <c r="K8" s="2">
        <v>245</v>
      </c>
      <c r="L8" s="2" t="s">
        <v>20</v>
      </c>
    </row>
    <row r="9" spans="1:15" x14ac:dyDescent="0.25">
      <c r="A9" s="2">
        <v>310</v>
      </c>
      <c r="B9" s="2" t="str">
        <f>VLOOKUP(A9,I$2:L$10,2,FALSE)</f>
        <v xml:space="preserve">Andalucia 3 Dias </v>
      </c>
      <c r="C9" s="2" t="str">
        <f t="shared" ref="C9:C10" si="4">VLOOKUP(A9,I$2:L$10,4,FALSE)</f>
        <v>C</v>
      </c>
      <c r="D9" s="2" t="str">
        <f t="shared" si="1"/>
        <v>España Tour</v>
      </c>
      <c r="E9" s="2">
        <v>8</v>
      </c>
      <c r="F9" s="2" t="str">
        <f t="shared" si="2"/>
        <v>Pequeño</v>
      </c>
      <c r="G9" s="2">
        <f t="shared" si="3"/>
        <v>1960</v>
      </c>
      <c r="I9" s="2">
        <v>315</v>
      </c>
      <c r="J9" s="2" t="s">
        <v>15</v>
      </c>
      <c r="K9" s="2">
        <v>680</v>
      </c>
      <c r="L9" s="2" t="s">
        <v>20</v>
      </c>
    </row>
    <row r="10" spans="1:15" x14ac:dyDescent="0.25">
      <c r="A10" s="2">
        <v>115</v>
      </c>
      <c r="B10" s="2" t="str">
        <f>VLOOKUP(A10,I$2:L$10,2,FALSE)</f>
        <v xml:space="preserve">Andalucia 10 Dias </v>
      </c>
      <c r="C10" s="2" t="str">
        <f t="shared" si="4"/>
        <v>A</v>
      </c>
      <c r="D10" s="2" t="str">
        <f t="shared" si="1"/>
        <v>Europamundo</v>
      </c>
      <c r="E10" s="2">
        <v>15</v>
      </c>
      <c r="F10" s="2" t="str">
        <f t="shared" si="2"/>
        <v>Regular</v>
      </c>
      <c r="G10" s="2">
        <f t="shared" si="3"/>
        <v>7800</v>
      </c>
      <c r="I10" s="2">
        <v>320</v>
      </c>
      <c r="J10" s="2" t="s">
        <v>17</v>
      </c>
      <c r="K10" s="2">
        <v>680</v>
      </c>
      <c r="L10" s="2" t="s">
        <v>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2025-09-13T14:36:24Z</dcterms:created>
  <dcterms:modified xsi:type="dcterms:W3CDTF">2025-09-13T15:23:42Z</dcterms:modified>
</cp:coreProperties>
</file>