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2" i="1"/>
  <c r="G3" i="1"/>
  <c r="G4" i="1"/>
  <c r="G5" i="1"/>
  <c r="G6" i="1"/>
  <c r="G7" i="1"/>
  <c r="G8" i="1"/>
  <c r="G9" i="1"/>
  <c r="G10" i="1"/>
  <c r="G2" i="1"/>
  <c r="D3" i="1"/>
  <c r="D5" i="1"/>
  <c r="D2" i="1"/>
  <c r="C3" i="1"/>
  <c r="C4" i="1"/>
  <c r="D4" i="1" s="1"/>
  <c r="C5" i="1"/>
  <c r="C6" i="1"/>
  <c r="D6" i="1" s="1"/>
  <c r="C7" i="1"/>
  <c r="D7" i="1" s="1"/>
  <c r="C8" i="1"/>
  <c r="D8" i="1" s="1"/>
  <c r="C9" i="1"/>
  <c r="D9" i="1" s="1"/>
  <c r="C10" i="1"/>
  <c r="D10" i="1" s="1"/>
  <c r="C2" i="1"/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<sst xmlns="http://schemas.openxmlformats.org/spreadsheetml/2006/main" count="36" uniqueCount="21">
  <si>
    <t>Codigo Tour</t>
  </si>
  <si>
    <t>Descripcion tour</t>
  </si>
  <si>
    <t>Codigo operador</t>
  </si>
  <si>
    <t>Operador Responsable</t>
  </si>
  <si>
    <t>Cantidad Pasajeros</t>
  </si>
  <si>
    <t>Tipo de Contingente</t>
  </si>
  <si>
    <t>Importe Recaudado por Salida</t>
  </si>
  <si>
    <t>Costo x Pax</t>
  </si>
  <si>
    <t>Cod. Operador</t>
  </si>
  <si>
    <t>Andalucia 3 Dias</t>
  </si>
  <si>
    <t>Andalucia 10 Dias</t>
  </si>
  <si>
    <t>Sevilla 7 Dias</t>
  </si>
  <si>
    <t>Andalucia -Galicia 12 dias</t>
  </si>
  <si>
    <t>Granada 7 dias</t>
  </si>
  <si>
    <t>Granada 10 dias</t>
  </si>
  <si>
    <t>A</t>
  </si>
  <si>
    <t>B</t>
  </si>
  <si>
    <t>C</t>
  </si>
  <si>
    <t>Europamundo</t>
  </si>
  <si>
    <t>Iberojet</t>
  </si>
  <si>
    <t>España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</si>
</sst>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540A]* #,##0.00_);_([$$-540A]* \(#,##0.00\);_([$$-540A]* &quot;-&quot;??_);_(@_)"/>
    <numFmt numFmtId="165" formatCode="_([$Q-100A]* #,##0.00_);_([$Q-100A]* \(#,##0.00\);_([$Q-100A]* &quot;-&quot;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="95" zoomScaleNormal="95" workbookViewId="0">
      <selection activeCell="F13" sqref="F13"/>
    </sheetView>
  </sheetViews>
  <sheetFormatPr baseColWidth="10" defaultRowHeight="15" x14ac:dyDescent="0.25"/>
  <cols>
    <col min="1" max="1" width="12.140625" customWidth="1"/>
    <col min="2" max="2" width="22.7109375" customWidth="1"/>
    <col min="3" max="3" width="15.140625" customWidth="1"/>
    <col min="4" max="4" width="23" customWidth="1"/>
    <col min="5" max="5" width="17.5703125" customWidth="1"/>
    <col min="6" max="6" width="17.85546875" customWidth="1"/>
    <col min="7" max="7" width="27.42578125" customWidth="1"/>
    <col min="10" max="10" width="26.5703125" customWidth="1"/>
    <col min="15" max="15" width="23.5703125" customWidth="1"/>
  </cols>
  <sheetData>
    <row r="1" spans="1:1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I1" s="1" t="s">
        <v>0</v>
      </c>
      <c r="J1" s="1" t="s">
        <v>1</v>
      </c>
      <c r="K1" s="1" t="s">
        <v>7</v>
      </c>
      <c r="L1" s="1"/>
      <c r="N1" s="1" t="s">
        <v>8</v>
      </c>
      <c r="O1" s="1" t="s">
        <v>3</v>
      </c>
    </row>
    <row r="2" spans="1:15" x14ac:dyDescent="0.25">
      <c r="A2" s="2">
        <v>115</v>
      </c>
      <c r="B2" s="3" t="str">
        <f>LOOKUP(A2,I$2:J$10)</f>
        <v>Andalucia 10 Dias</v>
      </c>
      <c r="C2" s="2" t="str">
        <f>LOOKUP(A2,I$2:L10)</f>
        <v>A</v>
      </c>
      <c r="D2" s="2" t="str">
        <f>LOOKUP(C2,N$2:O$4)</f>
        <v>Europamundo</v>
      </c>
      <c r="E2" s="2">
        <v>35</v>
      </c>
      <c r="F2" s="8" t="str">
        <f>IF(E2&gt;20,"Numeroso",IF(E2&gt;10,"Regular","Pequeño"))</f>
        <v>Numeroso</v>
      </c>
      <c r="G2" s="9">
        <f>LOOKUP(A2,I$2:K$10)</f>
        <v>260</v>
      </c>
      <c r="I2" s="2">
        <v>105</v>
      </c>
      <c r="J2" s="2" t="s">
        <v>9</v>
      </c>
      <c r="K2" s="3">
        <v>260</v>
      </c>
      <c r="L2" s="2" t="s">
        <v>15</v>
      </c>
      <c r="N2" s="2" t="s">
        <v>15</v>
      </c>
      <c r="O2" s="2" t="s">
        <v>18</v>
      </c>
    </row>
    <row r="3" spans="1:15" x14ac:dyDescent="0.25">
      <c r="A3" s="2">
        <v>220</v>
      </c>
      <c r="B3" s="3" t="str">
        <f t="shared" ref="B3:B10" si="0">LOOKUP(A3,I$2:J$10)</f>
        <v>Andalucia -Galicia 12 dias</v>
      </c>
      <c r="C3" s="2" t="str">
        <f>LOOKUP(A3,I$2:L11)</f>
        <v>B</v>
      </c>
      <c r="D3" s="2" t="str">
        <f t="shared" ref="D3:D10" si="1">LOOKUP(C3,N$2:O$4)</f>
        <v>Iberojet</v>
      </c>
      <c r="E3" s="2">
        <v>22</v>
      </c>
      <c r="F3" s="8" t="str">
        <f t="shared" ref="F3:F10" si="2">IF(E3&gt;20,"Numeroso",IF(E3&gt;10,"Regular","Pequeño"))</f>
        <v>Numeroso</v>
      </c>
      <c r="G3" s="9">
        <f t="shared" ref="G3:G10" si="3">LOOKUP(A3,I$2:K$10)</f>
        <v>260</v>
      </c>
      <c r="I3" s="2">
        <v>115</v>
      </c>
      <c r="J3" s="2" t="s">
        <v>10</v>
      </c>
      <c r="K3" s="3">
        <v>260</v>
      </c>
      <c r="L3" s="2" t="s">
        <v>15</v>
      </c>
      <c r="N3" s="2" t="s">
        <v>16</v>
      </c>
      <c r="O3" s="2" t="s">
        <v>19</v>
      </c>
    </row>
    <row r="4" spans="1:15" x14ac:dyDescent="0.25">
      <c r="A4" s="2">
        <v>120</v>
      </c>
      <c r="B4" s="3" t="str">
        <f t="shared" si="0"/>
        <v>Sevilla 7 Dias</v>
      </c>
      <c r="C4" s="2" t="str">
        <f>LOOKUP(A4,I$2:L12)</f>
        <v>A</v>
      </c>
      <c r="D4" s="2" t="str">
        <f t="shared" si="1"/>
        <v>Europamundo</v>
      </c>
      <c r="E4" s="2">
        <v>18</v>
      </c>
      <c r="F4" s="8" t="str">
        <f t="shared" si="2"/>
        <v>Regular</v>
      </c>
      <c r="G4" s="9">
        <f t="shared" si="3"/>
        <v>260</v>
      </c>
      <c r="I4" s="2">
        <v>120</v>
      </c>
      <c r="J4" s="2" t="s">
        <v>11</v>
      </c>
      <c r="K4" s="3">
        <v>260</v>
      </c>
      <c r="L4" s="2" t="s">
        <v>15</v>
      </c>
      <c r="N4" s="2" t="s">
        <v>17</v>
      </c>
      <c r="O4" s="2" t="s">
        <v>20</v>
      </c>
    </row>
    <row r="5" spans="1:15" x14ac:dyDescent="0.25">
      <c r="A5" s="2">
        <v>310</v>
      </c>
      <c r="B5" s="3" t="str">
        <f t="shared" si="0"/>
        <v>Andalucia 3 Dias</v>
      </c>
      <c r="C5" s="2" t="str">
        <f>LOOKUP(A5,I$2:L13)</f>
        <v>C</v>
      </c>
      <c r="D5" s="2" t="str">
        <f t="shared" si="1"/>
        <v>España Tour</v>
      </c>
      <c r="E5" s="2">
        <v>20</v>
      </c>
      <c r="F5" s="8" t="str">
        <f t="shared" si="2"/>
        <v>Regular</v>
      </c>
      <c r="G5" s="9">
        <f t="shared" si="3"/>
        <v>260</v>
      </c>
      <c r="I5" s="2">
        <v>210</v>
      </c>
      <c r="J5" s="2" t="s">
        <v>10</v>
      </c>
      <c r="K5" s="3">
        <v>260</v>
      </c>
      <c r="L5" s="2" t="s">
        <v>16</v>
      </c>
    </row>
    <row r="6" spans="1:15" x14ac:dyDescent="0.25">
      <c r="A6" s="2">
        <v>320</v>
      </c>
      <c r="B6" s="3" t="str">
        <f t="shared" si="0"/>
        <v>Granada 10 dias</v>
      </c>
      <c r="C6" s="2" t="str">
        <f>LOOKUP(A6,I$2:L14)</f>
        <v>C</v>
      </c>
      <c r="D6" s="2" t="str">
        <f t="shared" si="1"/>
        <v>España Tour</v>
      </c>
      <c r="E6" s="2">
        <v>32</v>
      </c>
      <c r="F6" s="8" t="str">
        <f t="shared" si="2"/>
        <v>Numeroso</v>
      </c>
      <c r="G6" s="9">
        <f t="shared" si="3"/>
        <v>260</v>
      </c>
      <c r="I6" s="2">
        <v>220</v>
      </c>
      <c r="J6" s="2" t="s">
        <v>12</v>
      </c>
      <c r="K6" s="3">
        <v>260</v>
      </c>
      <c r="L6" s="2" t="s">
        <v>16</v>
      </c>
    </row>
    <row r="7" spans="1:15" x14ac:dyDescent="0.25">
      <c r="A7" s="2">
        <v>115</v>
      </c>
      <c r="B7" s="3" t="str">
        <f t="shared" si="0"/>
        <v>Andalucia 10 Dias</v>
      </c>
      <c r="C7" s="2" t="str">
        <f>LOOKUP(A7,I$2:L15)</f>
        <v>A</v>
      </c>
      <c r="D7" s="2" t="str">
        <f t="shared" si="1"/>
        <v>Europamundo</v>
      </c>
      <c r="E7" s="2">
        <v>18</v>
      </c>
      <c r="F7" s="8" t="str">
        <f t="shared" si="2"/>
        <v>Regular</v>
      </c>
      <c r="G7" s="9">
        <f t="shared" si="3"/>
        <v>260</v>
      </c>
      <c r="I7" s="2">
        <v>305</v>
      </c>
      <c r="J7" s="2" t="s">
        <v>13</v>
      </c>
      <c r="K7" s="3">
        <v>260</v>
      </c>
      <c r="L7" s="2" t="s">
        <v>17</v>
      </c>
    </row>
    <row r="8" spans="1:15" x14ac:dyDescent="0.25">
      <c r="A8" s="2">
        <v>310</v>
      </c>
      <c r="B8" s="3" t="str">
        <f t="shared" si="0"/>
        <v>Andalucia 3 Dias</v>
      </c>
      <c r="C8" s="2" t="str">
        <f>LOOKUP(A8,I$2:L16)</f>
        <v>C</v>
      </c>
      <c r="D8" s="2" t="str">
        <f t="shared" si="1"/>
        <v>España Tour</v>
      </c>
      <c r="E8" s="2">
        <v>10</v>
      </c>
      <c r="F8" s="8" t="str">
        <f t="shared" si="2"/>
        <v>Pequeño</v>
      </c>
      <c r="G8" s="9">
        <f t="shared" si="3"/>
        <v>260</v>
      </c>
      <c r="I8" s="2">
        <v>310</v>
      </c>
      <c r="J8" s="2" t="s">
        <v>9</v>
      </c>
      <c r="K8" s="3">
        <v>260</v>
      </c>
      <c r="L8" s="2" t="s">
        <v>17</v>
      </c>
    </row>
    <row r="9" spans="1:15" x14ac:dyDescent="0.25">
      <c r="A9" s="2">
        <v>310</v>
      </c>
      <c r="B9" s="3" t="str">
        <f t="shared" si="0"/>
        <v>Andalucia 3 Dias</v>
      </c>
      <c r="C9" s="2" t="str">
        <f>LOOKUP(A9,I$2:L17)</f>
        <v>C</v>
      </c>
      <c r="D9" s="2" t="str">
        <f t="shared" si="1"/>
        <v>España Tour</v>
      </c>
      <c r="E9" s="2">
        <v>8</v>
      </c>
      <c r="F9" s="8" t="str">
        <f t="shared" si="2"/>
        <v>Pequeño</v>
      </c>
      <c r="G9" s="9">
        <f t="shared" si="3"/>
        <v>260</v>
      </c>
      <c r="I9" s="2">
        <v>315</v>
      </c>
      <c r="J9" s="2" t="s">
        <v>12</v>
      </c>
      <c r="K9" s="3">
        <v>260</v>
      </c>
      <c r="L9" s="2" t="s">
        <v>17</v>
      </c>
    </row>
    <row r="10" spans="1:15" x14ac:dyDescent="0.25">
      <c r="A10" s="2">
        <v>115</v>
      </c>
      <c r="B10" s="3" t="str">
        <f t="shared" si="0"/>
        <v>Andalucia 10 Dias</v>
      </c>
      <c r="C10" s="2" t="str">
        <f>LOOKUP(A10,I$2:L18)</f>
        <v>A</v>
      </c>
      <c r="D10" s="2" t="str">
        <f t="shared" si="1"/>
        <v>Europamundo</v>
      </c>
      <c r="E10" s="2">
        <v>15</v>
      </c>
      <c r="F10" s="8" t="str">
        <f t="shared" si="2"/>
        <v>Regular</v>
      </c>
      <c r="G10" s="9">
        <f t="shared" si="3"/>
        <v>260</v>
      </c>
      <c r="I10" s="2">
        <v>320</v>
      </c>
      <c r="J10" s="2" t="s">
        <v>14</v>
      </c>
      <c r="K10" s="3">
        <v>260</v>
      </c>
      <c r="L10" s="2" t="s">
        <v>17</v>
      </c>
    </row>
    <row r="14" spans="1:15" x14ac:dyDescent="0.25">
      <c r="I14" s="5"/>
      <c r="J14" s="5"/>
    </row>
    <row r="15" spans="1:15" x14ac:dyDescent="0.25">
      <c r="I15" s="5"/>
      <c r="J15" s="5"/>
    </row>
    <row r="16" spans="1:15" x14ac:dyDescent="0.25">
      <c r="A16" s="5"/>
      <c r="B16" s="5"/>
      <c r="C16" s="5"/>
      <c r="D16" s="5"/>
      <c r="F16" s="5"/>
      <c r="G16" s="5"/>
      <c r="I16" s="5"/>
      <c r="J16" s="5"/>
    </row>
    <row r="17" spans="1:10" x14ac:dyDescent="0.25">
      <c r="A17" s="5"/>
      <c r="B17" s="5"/>
      <c r="C17" s="6"/>
      <c r="D17" s="5"/>
      <c r="F17" s="5"/>
      <c r="G17" s="5"/>
      <c r="I17" s="5"/>
      <c r="J17" s="5"/>
    </row>
    <row r="18" spans="1:10" x14ac:dyDescent="0.25">
      <c r="A18" s="5"/>
      <c r="B18" s="5"/>
      <c r="C18" s="6"/>
      <c r="D18" s="5"/>
      <c r="F18" s="5"/>
      <c r="G18" s="5"/>
    </row>
    <row r="19" spans="1:10" x14ac:dyDescent="0.25">
      <c r="A19" s="5"/>
      <c r="B19" s="5"/>
      <c r="C19" s="6"/>
      <c r="D19" s="5"/>
      <c r="F19" s="4"/>
      <c r="G19" s="4"/>
    </row>
    <row r="20" spans="1:10" x14ac:dyDescent="0.25">
      <c r="A20" s="5"/>
      <c r="B20" s="5"/>
      <c r="C20" s="6"/>
      <c r="D20" s="5"/>
    </row>
    <row r="21" spans="1:10" x14ac:dyDescent="0.25">
      <c r="A21" s="5"/>
      <c r="B21" s="5"/>
      <c r="C21" s="6"/>
      <c r="D21" s="5"/>
    </row>
    <row r="22" spans="1:10" x14ac:dyDescent="0.25">
      <c r="A22" s="5"/>
      <c r="B22" s="5"/>
      <c r="C22" s="6"/>
      <c r="D22" s="5"/>
    </row>
    <row r="23" spans="1:10" x14ac:dyDescent="0.25">
      <c r="A23" s="5"/>
      <c r="B23" s="5"/>
      <c r="C23" s="6"/>
      <c r="D23" s="5"/>
    </row>
    <row r="24" spans="1:10" x14ac:dyDescent="0.25">
      <c r="A24" s="5"/>
      <c r="B24" s="5"/>
      <c r="C24" s="6"/>
      <c r="D24" s="5"/>
    </row>
    <row r="25" spans="1:10" x14ac:dyDescent="0.25">
      <c r="A25" s="5"/>
      <c r="B25" s="5"/>
      <c r="C25" s="6"/>
      <c r="D25" s="5"/>
    </row>
    <row r="26" spans="1:10" x14ac:dyDescent="0.25">
      <c r="A26" s="5"/>
      <c r="B26" s="5"/>
      <c r="C26" s="5"/>
      <c r="D2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dcterms:created xsi:type="dcterms:W3CDTF">2025-09-05T15:05:47Z</dcterms:created>
  <dcterms:modified xsi:type="dcterms:W3CDTF">2025-09-13T22:45:56Z</dcterms:modified>
</cp:coreProperties>
</file>