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c\OneDrive\Escritorio\"/>
    </mc:Choice>
  </mc:AlternateContent>
  <bookViews>
    <workbookView xWindow="0" yWindow="0" windowWidth="24000" windowHeight="9630" tabRatio="902"/>
  </bookViews>
  <sheets>
    <sheet name="Detalle Venta" sheetId="9" r:id="rId1"/>
    <sheet name="Empleado" sheetId="7" r:id="rId2"/>
    <sheet name="Clientes" sheetId="8" r:id="rId3"/>
    <sheet name="Producto" sheetId="1" r:id="rId4"/>
  </sheets>
  <definedNames>
    <definedName name="_xlnm._FilterDatabase" localSheetId="3" hidden="1">Producto!$A$1:$D$11</definedName>
    <definedName name="_xlnm.Extract" localSheetId="3">Producto!#REF!</definedName>
    <definedName name="_xlnm.Criteria" localSheetId="3">Producto!#REF!</definedName>
    <definedName name="PRECIOVENTA">Producto!$D$2:$D$11</definedName>
    <definedName name="TOTALCOBRADO">Producto!#REF!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9" l="1"/>
  <c r="G26" i="9"/>
  <c r="G25" i="9"/>
  <c r="G18" i="9"/>
  <c r="G19" i="9"/>
  <c r="G20" i="9"/>
  <c r="G21" i="9"/>
  <c r="G22" i="9"/>
  <c r="G23" i="9"/>
  <c r="G24" i="9"/>
  <c r="E19" i="9"/>
  <c r="E20" i="9"/>
  <c r="E21" i="9"/>
  <c r="E22" i="9"/>
  <c r="E23" i="9"/>
  <c r="E24" i="9"/>
  <c r="C19" i="9"/>
  <c r="C20" i="9"/>
  <c r="C21" i="9"/>
  <c r="C22" i="9"/>
  <c r="C23" i="9"/>
  <c r="C24" i="9"/>
  <c r="E18" i="9"/>
  <c r="C18" i="9"/>
  <c r="G14" i="9"/>
  <c r="G12" i="9"/>
  <c r="C14" i="9"/>
  <c r="C12" i="9"/>
  <c r="E6" i="9"/>
  <c r="G6" i="9"/>
  <c r="B6" i="9"/>
</calcChain>
</file>

<file path=xl/sharedStrings.xml><?xml version="1.0" encoding="utf-8"?>
<sst xmlns="http://schemas.openxmlformats.org/spreadsheetml/2006/main" count="135" uniqueCount="100">
  <si>
    <t>CODIGO EMPLEADO</t>
  </si>
  <si>
    <t>EMPRESA</t>
  </si>
  <si>
    <t>NOMBRE</t>
  </si>
  <si>
    <t>APELLIDO</t>
  </si>
  <si>
    <t>PUESTO</t>
  </si>
  <si>
    <t>SUELDO BASE</t>
  </si>
  <si>
    <t>INTEL S.A.</t>
  </si>
  <si>
    <t>Leonel</t>
  </si>
  <si>
    <t>Coronado</t>
  </si>
  <si>
    <t>Vendedor</t>
  </si>
  <si>
    <t>DELL  S.A.</t>
  </si>
  <si>
    <t>Julio Eduardo</t>
  </si>
  <si>
    <t>Méndez</t>
  </si>
  <si>
    <t>Supervisor</t>
  </si>
  <si>
    <t>INSYSE S.A.</t>
  </si>
  <si>
    <t xml:space="preserve">Roberto </t>
  </si>
  <si>
    <t>Robles</t>
  </si>
  <si>
    <t>Julio</t>
  </si>
  <si>
    <t>Morales</t>
  </si>
  <si>
    <t xml:space="preserve">Zoila </t>
  </si>
  <si>
    <t>Mercado</t>
  </si>
  <si>
    <t>Eugenia</t>
  </si>
  <si>
    <t>Velásquez</t>
  </si>
  <si>
    <t>Juana</t>
  </si>
  <si>
    <t>Velarde</t>
  </si>
  <si>
    <t>Melani</t>
  </si>
  <si>
    <t>Mejicanos</t>
  </si>
  <si>
    <t>CODIGO CLIENTE</t>
  </si>
  <si>
    <t>NIT</t>
  </si>
  <si>
    <t>NOMBRE DEL CLIENTE</t>
  </si>
  <si>
    <t>SEXO</t>
  </si>
  <si>
    <t>TELEFONO</t>
  </si>
  <si>
    <t>DIRECCION</t>
  </si>
  <si>
    <t>123456-7</t>
  </si>
  <si>
    <t>Rosario Espina</t>
  </si>
  <si>
    <t>F</t>
  </si>
  <si>
    <t>5a. Av. 12-40 zona 15</t>
  </si>
  <si>
    <t>456123-7</t>
  </si>
  <si>
    <t>Fernando Contreras</t>
  </si>
  <si>
    <t>M</t>
  </si>
  <si>
    <t>3 Av. 14-40 Zona 12</t>
  </si>
  <si>
    <t>154665-7</t>
  </si>
  <si>
    <t>Alfredo Juárez</t>
  </si>
  <si>
    <t>4 Av. 1-10 Zona 16</t>
  </si>
  <si>
    <t>165465-8</t>
  </si>
  <si>
    <t>Roberto Montealta</t>
  </si>
  <si>
    <t>5 Av. 1-09 Zona 17</t>
  </si>
  <si>
    <t>159433-5</t>
  </si>
  <si>
    <t>Luis Rodríguez</t>
  </si>
  <si>
    <t>14 calle 2-70 zona 1</t>
  </si>
  <si>
    <t>183456-5</t>
  </si>
  <si>
    <t>Laura Montenegro</t>
  </si>
  <si>
    <t>Diag. 2 29-09, Zona 18</t>
  </si>
  <si>
    <t>847569-1</t>
  </si>
  <si>
    <t>Romelina Cipresales</t>
  </si>
  <si>
    <t>8a. Av. 33-33 Zona 14</t>
  </si>
  <si>
    <t>CODIGO</t>
  </si>
  <si>
    <t>PRODUCTO</t>
  </si>
  <si>
    <t>PROVEEDOR</t>
  </si>
  <si>
    <t>PRECIO VENTA</t>
  </si>
  <si>
    <t>CP-001</t>
  </si>
  <si>
    <t>Toner</t>
  </si>
  <si>
    <t>Hewlett-Packard</t>
  </si>
  <si>
    <t>CP-002</t>
  </si>
  <si>
    <t>Tarjeta de Red</t>
  </si>
  <si>
    <t>PC Chips</t>
  </si>
  <si>
    <t>CP-003</t>
  </si>
  <si>
    <t>Tarjeta de Sonido</t>
  </si>
  <si>
    <t>IBM</t>
  </si>
  <si>
    <t>CP-004</t>
  </si>
  <si>
    <t>Motherboard Integrada</t>
  </si>
  <si>
    <t>CP-005</t>
  </si>
  <si>
    <t>Procesador</t>
  </si>
  <si>
    <t>CP-006</t>
  </si>
  <si>
    <t>Disquetera</t>
  </si>
  <si>
    <t>CP-007</t>
  </si>
  <si>
    <t>Unidad de CD-ROM</t>
  </si>
  <si>
    <t>CP-008</t>
  </si>
  <si>
    <t>Memoria de 64MB</t>
  </si>
  <si>
    <t>CP-009</t>
  </si>
  <si>
    <t>Memoria de 128MB</t>
  </si>
  <si>
    <t>CP-010</t>
  </si>
  <si>
    <t>Impresora Láser</t>
  </si>
  <si>
    <t>NOMBRE DEL EMPLEADO:</t>
  </si>
  <si>
    <t>PUESTO:</t>
  </si>
  <si>
    <t>EMPRESA:</t>
  </si>
  <si>
    <t>CODIGO CLIENTE:</t>
  </si>
  <si>
    <t>NOMBRE DEL CLIENTE:</t>
  </si>
  <si>
    <t>DIRECCION:</t>
  </si>
  <si>
    <t>NIT:</t>
  </si>
  <si>
    <t>TELEFONO:</t>
  </si>
  <si>
    <t>PRECIO DE VENTA</t>
  </si>
  <si>
    <t>UNIDADES</t>
  </si>
  <si>
    <t>TOTAL</t>
  </si>
  <si>
    <t>TOTAL DE VENTA:</t>
  </si>
  <si>
    <t>IMPUESTO</t>
  </si>
  <si>
    <t>GRAN TOTAL:</t>
  </si>
  <si>
    <t>Centro GNet</t>
  </si>
  <si>
    <t xml:space="preserve"> </t>
  </si>
  <si>
    <t>CODIGO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</si>
</sst>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Q&quot;* #,##0.00_);_(&quot;Q&quot;* \(#,##0.00\);_(&quot;Q&quot;* &quot;-&quot;??_);_(@_)"/>
    <numFmt numFmtId="166" formatCode="_-[$Q-100A]* #,##0.00_-;\-[$Q-100A]* #,##0.00_-;_-[$Q-100A]* &quot;-&quot;??_-;_-@_-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rgb="FF000000"/>
      <name val="Arial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/>
    <xf numFmtId="0" fontId="1" fillId="0" borderId="1" xfId="0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1" xfId="0" applyFont="1" applyBorder="1"/>
    <xf numFmtId="0" fontId="3" fillId="0" borderId="7" xfId="0" applyFont="1" applyBorder="1"/>
    <xf numFmtId="0" fontId="3" fillId="0" borderId="2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3" xfId="0" applyFont="1" applyBorder="1"/>
    <xf numFmtId="0" fontId="3" fillId="0" borderId="4" xfId="0" applyFont="1" applyBorder="1" applyAlignment="1">
      <alignment horizontal="right"/>
    </xf>
    <xf numFmtId="0" fontId="3" fillId="0" borderId="4" xfId="0" applyFont="1" applyBorder="1"/>
    <xf numFmtId="0" fontId="3" fillId="0" borderId="9" xfId="0" applyFont="1" applyBorder="1"/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164" fontId="0" fillId="0" borderId="12" xfId="0" applyNumberFormat="1" applyBorder="1"/>
    <xf numFmtId="0" fontId="2" fillId="0" borderId="0" xfId="0" applyFont="1"/>
    <xf numFmtId="164" fontId="0" fillId="0" borderId="4" xfId="0" applyNumberForma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3" fillId="2" borderId="0" xfId="0" applyFont="1" applyFill="1"/>
    <xf numFmtId="0" fontId="5" fillId="2" borderId="0" xfId="0" applyFont="1" applyFill="1"/>
    <xf numFmtId="0" fontId="7" fillId="0" borderId="0" xfId="0" applyFont="1"/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2" fillId="0" borderId="3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164" fontId="0" fillId="0" borderId="40" xfId="0" applyNumberFormat="1" applyBorder="1"/>
    <xf numFmtId="0" fontId="3" fillId="3" borderId="24" xfId="0" applyFont="1" applyFill="1" applyBorder="1"/>
    <xf numFmtId="0" fontId="3" fillId="3" borderId="25" xfId="0" applyFont="1" applyFill="1" applyBorder="1"/>
    <xf numFmtId="0" fontId="3" fillId="3" borderId="26" xfId="0" applyFont="1" applyFill="1" applyBorder="1"/>
    <xf numFmtId="0" fontId="3" fillId="3" borderId="27" xfId="0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/>
    <xf numFmtId="0" fontId="3" fillId="3" borderId="28" xfId="0" applyFont="1" applyFill="1" applyBorder="1"/>
    <xf numFmtId="0" fontId="5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right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/>
    </xf>
    <xf numFmtId="0" fontId="2" fillId="3" borderId="0" xfId="0" applyFont="1" applyFill="1"/>
    <xf numFmtId="0" fontId="3" fillId="3" borderId="14" xfId="0" applyFont="1" applyFill="1" applyBorder="1"/>
    <xf numFmtId="0" fontId="3" fillId="3" borderId="27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/>
    <xf numFmtId="0" fontId="3" fillId="3" borderId="2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/>
    <xf numFmtId="0" fontId="2" fillId="3" borderId="21" xfId="0" applyFont="1" applyFill="1" applyBorder="1" applyAlignment="1">
      <alignment horizontal="right"/>
    </xf>
    <xf numFmtId="0" fontId="3" fillId="3" borderId="2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right"/>
    </xf>
    <xf numFmtId="0" fontId="3" fillId="3" borderId="29" xfId="0" applyFont="1" applyFill="1" applyBorder="1" applyAlignment="1">
      <alignment horizontal="left"/>
    </xf>
    <xf numFmtId="0" fontId="3" fillId="3" borderId="29" xfId="0" applyFont="1" applyFill="1" applyBorder="1"/>
    <xf numFmtId="0" fontId="3" fillId="3" borderId="30" xfId="0" applyFont="1" applyFill="1" applyBorder="1"/>
    <xf numFmtId="164" fontId="3" fillId="4" borderId="2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right" vertical="center" wrapText="1"/>
    </xf>
    <xf numFmtId="0" fontId="2" fillId="3" borderId="38" xfId="0" applyFont="1" applyFill="1" applyBorder="1" applyAlignment="1">
      <alignment horizontal="right" vertical="center" wrapText="1"/>
    </xf>
    <xf numFmtId="0" fontId="2" fillId="3" borderId="27" xfId="0" applyFont="1" applyFill="1" applyBorder="1" applyAlignment="1">
      <alignment horizontal="left"/>
    </xf>
    <xf numFmtId="0" fontId="2" fillId="3" borderId="38" xfId="0" applyFont="1" applyFill="1" applyBorder="1" applyAlignment="1">
      <alignment horizontal="left"/>
    </xf>
    <xf numFmtId="0" fontId="2" fillId="3" borderId="0" xfId="0" applyFont="1" applyFill="1" applyAlignment="1">
      <alignment horizontal="center" vertical="center" wrapText="1"/>
    </xf>
    <xf numFmtId="0" fontId="8" fillId="5" borderId="36" xfId="0" applyFont="1" applyFill="1" applyBorder="1" applyAlignment="1">
      <alignment horizontal="center"/>
    </xf>
    <xf numFmtId="0" fontId="8" fillId="5" borderId="37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14" xfId="0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166" fontId="3" fillId="4" borderId="7" xfId="0" applyNumberFormat="1" applyFont="1" applyFill="1" applyBorder="1"/>
    <xf numFmtId="166" fontId="3" fillId="4" borderId="22" xfId="0" applyNumberFormat="1" applyFont="1" applyFill="1" applyBorder="1"/>
    <xf numFmtId="166" fontId="3" fillId="4" borderId="23" xfId="0" applyNumberFormat="1" applyFont="1" applyFill="1" applyBorder="1" applyAlignment="1">
      <alignment horizontal="right" vertical="center"/>
    </xf>
    <xf numFmtId="166" fontId="3" fillId="4" borderId="11" xfId="0" applyNumberFormat="1" applyFont="1" applyFill="1" applyBorder="1"/>
  </cellXfs>
  <cellStyles count="1">
    <cellStyle name="Normal" xfId="0" builtinId="0"/>
  </cellStyles>
  <dxfs count="9">
    <dxf>
      <numFmt numFmtId="164" formatCode="_(&quot;Q&quot;* #,##0.00_);_(&quot;Q&quot;* \(#,##0.00\);_(&quot;Q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0</xdr:rowOff>
    </xdr:from>
    <xdr:to>
      <xdr:col>10</xdr:col>
      <xdr:colOff>0</xdr:colOff>
      <xdr:row>44</xdr:row>
      <xdr:rowOff>152400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AC8604A-3164-404C-BCCF-606214AB7D5E}"/>
            </a:ext>
          </a:extLst>
        </xdr:cNvPr>
        <xdr:cNvSpPr txBox="1"/>
      </xdr:nvSpPr>
      <xdr:spPr>
        <a:xfrm>
          <a:off x="38100" y="5435600"/>
          <a:ext cx="9715500" cy="299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2000" b="1" u="sng">
              <a:solidFill>
                <a:srgbClr val="FF0000"/>
              </a:solidFill>
            </a:rPr>
            <a:t>Instrucciones:</a:t>
          </a:r>
        </a:p>
        <a:p>
          <a:r>
            <a:rPr lang="es-GT" sz="1600"/>
            <a:t>1) Al ingresar el  código del empleado deberá desplegar el nombre, empresa, puesto de la hoja de “empleado”. (utilice la función buscarv o consultah o bdextraer). (Las fórmulas</a:t>
          </a:r>
          <a:r>
            <a:rPr lang="es-GT" sz="1600" baseline="0"/>
            <a:t> van en </a:t>
          </a:r>
          <a:r>
            <a:rPr lang="es-GT" sz="1600"/>
            <a:t>espaios de color rojo).</a:t>
          </a:r>
        </a:p>
        <a:p>
          <a:r>
            <a:rPr lang="es-GT" sz="1600"/>
            <a:t>2) Al ingresar el  código del cliente deberá desplegar el nombre, dirección, nit, teléfono de la hoja de “cliente”. (utilice la función buscarv o consultah).  (Las fórmulas van en espaios de color rojo).</a:t>
          </a:r>
        </a:p>
        <a:p>
          <a:r>
            <a:rPr lang="es-GT" sz="1600"/>
            <a:t>3) Al momento de ingresar el código del producto deberá desplegar el producto y el precio de venta del producto de la hoja "producto".  (utilice la función buscarv o consultah).  (Las fórmulas van en espaios de color rojo).</a:t>
          </a:r>
        </a:p>
        <a:p>
          <a:r>
            <a:rPr lang="es-GT" sz="1600"/>
            <a:t>4) El total = precio de venta por unidades.</a:t>
          </a:r>
        </a:p>
        <a:p>
          <a:r>
            <a:rPr lang="es-GT" sz="1600"/>
            <a:t>5) Realice el cálculo del total de venta.</a:t>
          </a:r>
        </a:p>
        <a:p>
          <a:r>
            <a:rPr lang="es-GT" sz="1600"/>
            <a:t>6) Calcule el impuesto = total de venta por  10%.</a:t>
          </a:r>
        </a:p>
        <a:p>
          <a:r>
            <a:rPr lang="es-GT" sz="1600"/>
            <a:t>7) Gran total = total de venta – iva.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a1" displayName="Tabla1" ref="A1:F10" totalsRowShown="0" headerRowDxfId="8" headerRowBorderDxfId="7" tableBorderDxfId="6">
  <tableColumns count="6">
    <tableColumn id="1" name="CODIGO EMPLEADO" dataDxfId="5"/>
    <tableColumn id="2" name="EMPRESA" dataDxfId="4"/>
    <tableColumn id="3" name="NOMBRE" dataDxfId="3"/>
    <tableColumn id="4" name="APELLIDO" dataDxfId="2"/>
    <tableColumn id="5" name="PUESTO" dataDxfId="1"/>
    <tableColumn id="6" name="SUELDO BAS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tabSelected="1" zoomScale="75" workbookViewId="0">
      <selection activeCell="L24" sqref="L24"/>
    </sheetView>
  </sheetViews>
  <sheetFormatPr baseColWidth="10" defaultColWidth="11.42578125" defaultRowHeight="12.75" x14ac:dyDescent="0.2"/>
  <cols>
    <col min="1" max="1" width="11.140625" style="32" customWidth="1"/>
    <col min="2" max="2" width="13.140625" style="32" customWidth="1"/>
    <col min="3" max="3" width="14.85546875" style="32" customWidth="1"/>
    <col min="4" max="4" width="14.7109375" style="32" customWidth="1"/>
    <col min="5" max="5" width="19.42578125" style="32" customWidth="1"/>
    <col min="6" max="6" width="20.28515625" style="32" bestFit="1" customWidth="1"/>
    <col min="7" max="7" width="15.5703125" style="32" customWidth="1"/>
    <col min="8" max="8" width="14" style="32" customWidth="1"/>
    <col min="9" max="16384" width="11.42578125" style="32"/>
  </cols>
  <sheetData>
    <row r="1" spans="1:10" ht="13.5" customHeight="1" thickBot="1" x14ac:dyDescent="0.25">
      <c r="A1" s="43" t="s">
        <v>98</v>
      </c>
      <c r="B1" s="44"/>
      <c r="C1" s="44"/>
      <c r="D1" s="44"/>
      <c r="E1" s="44"/>
      <c r="F1" s="44"/>
      <c r="G1" s="44"/>
      <c r="H1" s="44"/>
      <c r="I1" s="44"/>
      <c r="J1" s="45"/>
    </row>
    <row r="2" spans="1:10" ht="16.5" customHeight="1" thickBot="1" x14ac:dyDescent="0.3">
      <c r="A2" s="46"/>
      <c r="B2" s="96" t="s">
        <v>0</v>
      </c>
      <c r="C2" s="96"/>
      <c r="D2" s="97">
        <v>113</v>
      </c>
      <c r="E2" s="98"/>
      <c r="F2" s="91"/>
      <c r="G2" s="88"/>
      <c r="H2" s="88"/>
      <c r="I2" s="48"/>
      <c r="J2" s="49"/>
    </row>
    <row r="3" spans="1:10" ht="15" x14ac:dyDescent="0.2">
      <c r="A3" s="46"/>
      <c r="B3" s="48"/>
      <c r="C3" s="48"/>
      <c r="D3" s="48"/>
      <c r="E3" s="50"/>
      <c r="F3" s="47"/>
      <c r="G3" s="48"/>
      <c r="H3" s="47"/>
      <c r="I3" s="48"/>
      <c r="J3" s="49"/>
    </row>
    <row r="4" spans="1:10" x14ac:dyDescent="0.2">
      <c r="A4" s="46"/>
      <c r="B4" s="48"/>
      <c r="C4" s="48"/>
      <c r="D4" s="48"/>
      <c r="E4" s="48"/>
      <c r="F4" s="48"/>
      <c r="G4" s="48"/>
      <c r="H4" s="48"/>
      <c r="I4" s="48"/>
      <c r="J4" s="49"/>
    </row>
    <row r="5" spans="1:10" ht="13.5" thickBot="1" x14ac:dyDescent="0.25">
      <c r="A5" s="46"/>
      <c r="B5" s="99" t="s">
        <v>83</v>
      </c>
      <c r="C5" s="99"/>
      <c r="D5" s="47"/>
      <c r="E5" s="51" t="s">
        <v>84</v>
      </c>
      <c r="F5" s="48"/>
      <c r="G5" s="100" t="s">
        <v>85</v>
      </c>
      <c r="H5" s="100"/>
      <c r="I5" s="48"/>
      <c r="J5" s="49"/>
    </row>
    <row r="6" spans="1:10" ht="13.5" thickBot="1" x14ac:dyDescent="0.25">
      <c r="A6" s="46"/>
      <c r="B6" s="89" t="str">
        <f>VLOOKUP(D2, Empleado!A2:E10,3, FALSE)</f>
        <v xml:space="preserve">Roberto </v>
      </c>
      <c r="C6" s="90"/>
      <c r="D6" s="48"/>
      <c r="E6" s="75" t="str">
        <f>VLOOKUP(D2, Empleado!A2:E10,5, FALSE)</f>
        <v>Vendedor</v>
      </c>
      <c r="F6" s="48"/>
      <c r="G6" s="89" t="str">
        <f>VLOOKUP(D2, Empleado!A2:E10,2, FALSE)</f>
        <v>Centro GNet</v>
      </c>
      <c r="H6" s="90"/>
      <c r="I6" s="48"/>
      <c r="J6" s="49"/>
    </row>
    <row r="7" spans="1:10" x14ac:dyDescent="0.2">
      <c r="A7" s="46"/>
      <c r="B7" s="48"/>
      <c r="C7" s="48"/>
      <c r="D7" s="48"/>
      <c r="E7" s="48"/>
      <c r="F7" s="48"/>
      <c r="G7" s="48"/>
      <c r="H7" s="48"/>
      <c r="I7" s="48"/>
      <c r="J7" s="49"/>
    </row>
    <row r="8" spans="1:10" x14ac:dyDescent="0.2">
      <c r="A8" s="46"/>
      <c r="B8" s="48"/>
      <c r="C8" s="48"/>
      <c r="D8" s="48"/>
      <c r="E8" s="48"/>
      <c r="F8" s="48"/>
      <c r="G8" s="48"/>
      <c r="H8" s="48"/>
      <c r="I8" s="48"/>
      <c r="J8" s="49"/>
    </row>
    <row r="9" spans="1:10" ht="13.5" thickBot="1" x14ac:dyDescent="0.25">
      <c r="A9" s="46"/>
      <c r="B9" s="48"/>
      <c r="C9" s="48"/>
      <c r="D9" s="48"/>
      <c r="E9" s="48"/>
      <c r="F9" s="48"/>
      <c r="G9" s="48"/>
      <c r="H9" s="48"/>
      <c r="I9" s="48"/>
      <c r="J9" s="49"/>
    </row>
    <row r="10" spans="1:10" ht="16.5" customHeight="1" thickBot="1" x14ac:dyDescent="0.3">
      <c r="A10" s="46"/>
      <c r="B10" s="92" t="s">
        <v>86</v>
      </c>
      <c r="C10" s="92"/>
      <c r="D10" s="93"/>
      <c r="E10" s="80">
        <v>7</v>
      </c>
      <c r="F10" s="91"/>
      <c r="G10" s="88"/>
      <c r="H10" s="88"/>
      <c r="I10" s="48"/>
      <c r="J10" s="49"/>
    </row>
    <row r="11" spans="1:10" ht="15.75" thickBot="1" x14ac:dyDescent="0.25">
      <c r="A11" s="46"/>
      <c r="B11" s="52"/>
      <c r="C11" s="52"/>
      <c r="D11" s="53"/>
      <c r="E11" s="50"/>
      <c r="F11" s="47"/>
      <c r="G11" s="47"/>
      <c r="H11" s="47"/>
      <c r="I11" s="48"/>
      <c r="J11" s="49"/>
    </row>
    <row r="12" spans="1:10" ht="13.5" thickBot="1" x14ac:dyDescent="0.25">
      <c r="A12" s="94" t="s">
        <v>87</v>
      </c>
      <c r="B12" s="95"/>
      <c r="C12" s="89" t="str">
        <f>VLOOKUP(E10, Clientes!A2:F8,3, FALSE)</f>
        <v>Romelina Cipresales</v>
      </c>
      <c r="D12" s="90"/>
      <c r="E12" s="48"/>
      <c r="F12" s="51" t="s">
        <v>88</v>
      </c>
      <c r="G12" s="76" t="str">
        <f>VLOOKUP(E10, Clientes!A2:F8,6, FALSE)</f>
        <v>8a. Av. 33-33 Zona 14</v>
      </c>
      <c r="H12" s="48"/>
      <c r="I12" s="48"/>
      <c r="J12" s="49"/>
    </row>
    <row r="13" spans="1:10" ht="13.5" thickBot="1" x14ac:dyDescent="0.25">
      <c r="A13" s="46"/>
      <c r="B13" s="54"/>
      <c r="C13" s="55"/>
      <c r="D13" s="55"/>
      <c r="E13" s="48"/>
      <c r="F13" s="48"/>
      <c r="G13" s="56"/>
      <c r="H13" s="48"/>
      <c r="I13" s="48"/>
      <c r="J13" s="49"/>
    </row>
    <row r="14" spans="1:10" ht="13.5" thickBot="1" x14ac:dyDescent="0.25">
      <c r="A14" s="46"/>
      <c r="B14" s="57" t="s">
        <v>89</v>
      </c>
      <c r="C14" s="89" t="str">
        <f>VLOOKUP(E10, Clientes!A2:F8,2, FALSE)</f>
        <v>847569-1</v>
      </c>
      <c r="D14" s="90"/>
      <c r="E14" s="48"/>
      <c r="F14" s="57" t="s">
        <v>90</v>
      </c>
      <c r="G14" s="75">
        <f>VLOOKUP(E10, Clientes!A2:F8,5, FALSE)</f>
        <v>9277023</v>
      </c>
      <c r="H14" s="48"/>
      <c r="I14" s="48"/>
      <c r="J14" s="49"/>
    </row>
    <row r="15" spans="1:10" x14ac:dyDescent="0.2">
      <c r="A15" s="46"/>
      <c r="B15" s="47"/>
      <c r="C15" s="47"/>
      <c r="D15" s="48"/>
      <c r="E15" s="48"/>
      <c r="F15" s="48"/>
      <c r="G15" s="48"/>
      <c r="H15" s="48"/>
      <c r="I15" s="48"/>
      <c r="J15" s="49"/>
    </row>
    <row r="16" spans="1:10" ht="13.5" thickBot="1" x14ac:dyDescent="0.25">
      <c r="A16" s="46"/>
      <c r="B16" s="58"/>
      <c r="C16" s="58"/>
      <c r="D16" s="58"/>
      <c r="E16" s="58"/>
      <c r="F16" s="58"/>
      <c r="G16" s="58"/>
      <c r="H16" s="48"/>
      <c r="I16" s="48"/>
      <c r="J16" s="49"/>
    </row>
    <row r="17" spans="1:10" ht="39.75" customHeight="1" thickBot="1" x14ac:dyDescent="0.25">
      <c r="A17" s="59"/>
      <c r="B17" s="60" t="s">
        <v>56</v>
      </c>
      <c r="C17" s="83" t="s">
        <v>57</v>
      </c>
      <c r="D17" s="84"/>
      <c r="E17" s="61" t="s">
        <v>91</v>
      </c>
      <c r="F17" s="61" t="s">
        <v>92</v>
      </c>
      <c r="G17" s="62" t="s">
        <v>93</v>
      </c>
      <c r="H17" s="63"/>
      <c r="I17" s="48"/>
      <c r="J17" s="49"/>
    </row>
    <row r="18" spans="1:10" ht="12.75" customHeight="1" thickBot="1" x14ac:dyDescent="0.25">
      <c r="A18" s="59"/>
      <c r="B18" s="77" t="s">
        <v>73</v>
      </c>
      <c r="C18" s="85" t="str">
        <f>VLOOKUP(B18, Producto!A2:D11,2, FALSE)</f>
        <v>Disquetera</v>
      </c>
      <c r="D18" s="86"/>
      <c r="E18" s="74">
        <f>VLOOKUP(B18, Producto!A2:D11,4, FALSE)</f>
        <v>350</v>
      </c>
      <c r="F18" s="64">
        <v>5</v>
      </c>
      <c r="G18" s="102">
        <f>E18*F18</f>
        <v>1750</v>
      </c>
      <c r="H18" s="48"/>
      <c r="I18" s="48"/>
      <c r="J18" s="49"/>
    </row>
    <row r="19" spans="1:10" ht="12.75" customHeight="1" thickBot="1" x14ac:dyDescent="0.25">
      <c r="A19" s="59"/>
      <c r="B19" s="78" t="s">
        <v>63</v>
      </c>
      <c r="C19" s="85" t="str">
        <f>VLOOKUP(B19, Producto!A3:D12,2, FALSE)</f>
        <v>Tarjeta de Red</v>
      </c>
      <c r="D19" s="86"/>
      <c r="E19" s="74">
        <f>VLOOKUP(B19, Producto!A3:D12,4, FALSE)</f>
        <v>500</v>
      </c>
      <c r="F19" s="65">
        <v>10</v>
      </c>
      <c r="G19" s="102">
        <f t="shared" ref="G19:G24" si="0">E19*F19</f>
        <v>5000</v>
      </c>
      <c r="H19" s="48"/>
      <c r="I19" s="48"/>
      <c r="J19" s="49"/>
    </row>
    <row r="20" spans="1:10" ht="12.75" customHeight="1" thickBot="1" x14ac:dyDescent="0.25">
      <c r="A20" s="59"/>
      <c r="B20" s="78" t="s">
        <v>71</v>
      </c>
      <c r="C20" s="85" t="str">
        <f>VLOOKUP(B20, Producto!A4:D13,2, FALSE)</f>
        <v>Procesador</v>
      </c>
      <c r="D20" s="86"/>
      <c r="E20" s="74">
        <f>VLOOKUP(B20, Producto!A4:D13,4, FALSE)</f>
        <v>2000</v>
      </c>
      <c r="F20" s="65">
        <v>2</v>
      </c>
      <c r="G20" s="102">
        <f t="shared" si="0"/>
        <v>4000</v>
      </c>
      <c r="H20" s="48"/>
      <c r="I20" s="48"/>
      <c r="J20" s="49"/>
    </row>
    <row r="21" spans="1:10" ht="12.75" customHeight="1" thickBot="1" x14ac:dyDescent="0.25">
      <c r="A21" s="59"/>
      <c r="B21" s="78" t="s">
        <v>81</v>
      </c>
      <c r="C21" s="85" t="str">
        <f>VLOOKUP(B21, Producto!A5:D14,2, FALSE)</f>
        <v>Impresora Láser</v>
      </c>
      <c r="D21" s="86"/>
      <c r="E21" s="74">
        <f>VLOOKUP(B21, Producto!A5:D14,4, FALSE)</f>
        <v>15000</v>
      </c>
      <c r="F21" s="65">
        <v>15</v>
      </c>
      <c r="G21" s="102">
        <f t="shared" si="0"/>
        <v>225000</v>
      </c>
      <c r="H21" s="48"/>
      <c r="I21" s="48"/>
      <c r="J21" s="49"/>
    </row>
    <row r="22" spans="1:10" ht="12.75" customHeight="1" thickBot="1" x14ac:dyDescent="0.25">
      <c r="A22" s="59"/>
      <c r="B22" s="78" t="s">
        <v>75</v>
      </c>
      <c r="C22" s="85" t="str">
        <f>VLOOKUP(B22, Producto!A6:D15,2, FALSE)</f>
        <v>Unidad de CD-ROM</v>
      </c>
      <c r="D22" s="86"/>
      <c r="E22" s="74">
        <f>VLOOKUP(B22, Producto!A6:D15,4, FALSE)</f>
        <v>650</v>
      </c>
      <c r="F22" s="65">
        <v>25</v>
      </c>
      <c r="G22" s="102">
        <f t="shared" si="0"/>
        <v>16250</v>
      </c>
      <c r="H22" s="48"/>
      <c r="I22" s="48"/>
      <c r="J22" s="49"/>
    </row>
    <row r="23" spans="1:10" ht="12.75" customHeight="1" thickBot="1" x14ac:dyDescent="0.25">
      <c r="A23" s="59"/>
      <c r="B23" s="78" t="s">
        <v>77</v>
      </c>
      <c r="C23" s="85" t="str">
        <f>VLOOKUP(B23, Producto!A7:D16,2, FALSE)</f>
        <v>Memoria de 64MB</v>
      </c>
      <c r="D23" s="86"/>
      <c r="E23" s="74">
        <f>VLOOKUP(B23, Producto!A7:D16,4, FALSE)</f>
        <v>800</v>
      </c>
      <c r="F23" s="65">
        <v>10</v>
      </c>
      <c r="G23" s="102">
        <f t="shared" si="0"/>
        <v>8000</v>
      </c>
      <c r="H23" s="48"/>
      <c r="I23" s="48"/>
      <c r="J23" s="49"/>
    </row>
    <row r="24" spans="1:10" ht="12.75" customHeight="1" thickBot="1" x14ac:dyDescent="0.25">
      <c r="A24" s="59"/>
      <c r="B24" s="79" t="s">
        <v>79</v>
      </c>
      <c r="C24" s="85" t="str">
        <f>VLOOKUP(B24, Producto!A8:D17,2, FALSE)</f>
        <v>Memoria de 128MB</v>
      </c>
      <c r="D24" s="86"/>
      <c r="E24" s="74">
        <f>VLOOKUP(B24, Producto!A8:D17,4, FALSE)</f>
        <v>1200</v>
      </c>
      <c r="F24" s="66">
        <v>15</v>
      </c>
      <c r="G24" s="102">
        <f t="shared" si="0"/>
        <v>18000</v>
      </c>
      <c r="H24" s="48"/>
      <c r="I24" s="48"/>
      <c r="J24" s="49"/>
    </row>
    <row r="25" spans="1:10" x14ac:dyDescent="0.2">
      <c r="A25" s="46"/>
      <c r="B25" s="48"/>
      <c r="C25" s="54"/>
      <c r="D25" s="48"/>
      <c r="E25" s="67"/>
      <c r="F25" s="68" t="s">
        <v>94</v>
      </c>
      <c r="G25" s="103">
        <f>SUM(G18:G24)</f>
        <v>278000</v>
      </c>
      <c r="H25" s="48"/>
      <c r="I25" s="48"/>
      <c r="J25" s="49"/>
    </row>
    <row r="26" spans="1:10" x14ac:dyDescent="0.2">
      <c r="A26" s="87"/>
      <c r="B26" s="88"/>
      <c r="C26" s="54"/>
      <c r="D26" s="48"/>
      <c r="E26" s="48"/>
      <c r="F26" s="70" t="s">
        <v>95</v>
      </c>
      <c r="G26" s="104">
        <f>G25*0.1</f>
        <v>27800</v>
      </c>
      <c r="H26" s="48"/>
      <c r="I26" s="48"/>
      <c r="J26" s="49"/>
    </row>
    <row r="27" spans="1:10" ht="13.5" thickBot="1" x14ac:dyDescent="0.25">
      <c r="A27" s="69"/>
      <c r="B27" s="47"/>
      <c r="C27" s="54"/>
      <c r="D27" s="48"/>
      <c r="E27" s="48"/>
      <c r="F27" s="70" t="s">
        <v>96</v>
      </c>
      <c r="G27" s="105">
        <f>G25*0.12</f>
        <v>33360</v>
      </c>
      <c r="H27" s="48"/>
      <c r="I27" s="48"/>
      <c r="J27" s="49"/>
    </row>
    <row r="28" spans="1:10" x14ac:dyDescent="0.2">
      <c r="A28" s="81"/>
      <c r="B28" s="82"/>
      <c r="C28" s="71"/>
      <c r="D28" s="72"/>
      <c r="E28" s="72"/>
      <c r="F28" s="72"/>
      <c r="G28" s="72"/>
      <c r="H28" s="72"/>
      <c r="I28" s="72"/>
      <c r="J28" s="73"/>
    </row>
    <row r="29" spans="1:10" ht="15" x14ac:dyDescent="0.2">
      <c r="A29" s="33"/>
    </row>
    <row r="30" spans="1:10" ht="15" x14ac:dyDescent="0.2">
      <c r="A30" s="33"/>
    </row>
    <row r="31" spans="1:10" ht="15" x14ac:dyDescent="0.2">
      <c r="A31" s="33"/>
    </row>
    <row r="32" spans="1:10" ht="15" x14ac:dyDescent="0.2">
      <c r="A32" s="33"/>
    </row>
    <row r="33" spans="1:1" ht="15" x14ac:dyDescent="0.2">
      <c r="A33" s="33"/>
    </row>
    <row r="34" spans="1:1" ht="15" x14ac:dyDescent="0.2">
      <c r="A34" s="33"/>
    </row>
    <row r="35" spans="1:1" ht="15.75" customHeight="1" x14ac:dyDescent="0.2">
      <c r="A35" s="33"/>
    </row>
    <row r="36" spans="1:1" ht="15" x14ac:dyDescent="0.2">
      <c r="A36" s="33"/>
    </row>
    <row r="37" spans="1:1" ht="15" x14ac:dyDescent="0.2">
      <c r="A37" s="33"/>
    </row>
    <row r="38" spans="1:1" ht="15" x14ac:dyDescent="0.2">
      <c r="A38" s="33"/>
    </row>
    <row r="39" spans="1:1" ht="15" x14ac:dyDescent="0.2">
      <c r="A39" s="33"/>
    </row>
    <row r="40" spans="1:1" ht="15" x14ac:dyDescent="0.2">
      <c r="A40" s="33"/>
    </row>
    <row r="41" spans="1:1" ht="15" x14ac:dyDescent="0.2">
      <c r="A41" s="33"/>
    </row>
    <row r="42" spans="1:1" ht="15" x14ac:dyDescent="0.2">
      <c r="A42" s="33"/>
    </row>
    <row r="43" spans="1:1" ht="15" x14ac:dyDescent="0.2">
      <c r="A43" s="33"/>
    </row>
  </sheetData>
  <mergeCells count="22">
    <mergeCell ref="G6:H6"/>
    <mergeCell ref="B2:C2"/>
    <mergeCell ref="D2:E2"/>
    <mergeCell ref="F2:H2"/>
    <mergeCell ref="B5:C5"/>
    <mergeCell ref="G5:H5"/>
    <mergeCell ref="B6:C6"/>
    <mergeCell ref="C14:D14"/>
    <mergeCell ref="F10:H10"/>
    <mergeCell ref="C12:D12"/>
    <mergeCell ref="B10:D10"/>
    <mergeCell ref="A12:B12"/>
    <mergeCell ref="A28:B28"/>
    <mergeCell ref="C20:D20"/>
    <mergeCell ref="C17:D17"/>
    <mergeCell ref="C18:D18"/>
    <mergeCell ref="C19:D19"/>
    <mergeCell ref="C24:D24"/>
    <mergeCell ref="A26:B26"/>
    <mergeCell ref="C21:D21"/>
    <mergeCell ref="C22:D22"/>
    <mergeCell ref="C23:D23"/>
  </mergeCells>
  <phoneticPr fontId="4" type="noConversion"/>
  <pageMargins left="0.75" right="0.75" top="1" bottom="1" header="0" footer="0"/>
  <pageSetup orientation="portrait" horizontalDpi="12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zoomScaleNormal="100" workbookViewId="0"/>
  </sheetViews>
  <sheetFormatPr baseColWidth="10" defaultColWidth="11.42578125" defaultRowHeight="12.75" x14ac:dyDescent="0.2"/>
  <cols>
    <col min="1" max="1" width="12.85546875" customWidth="1"/>
    <col min="2" max="2" width="12.28515625" customWidth="1"/>
    <col min="3" max="3" width="12.140625" bestFit="1" customWidth="1"/>
    <col min="4" max="4" width="12.7109375" customWidth="1"/>
    <col min="5" max="5" width="10.7109375" bestFit="1" customWidth="1"/>
    <col min="6" max="6" width="16.28515625" customWidth="1"/>
  </cols>
  <sheetData>
    <row r="1" spans="1:6" s="28" customFormat="1" ht="33.75" customHeight="1" thickBot="1" x14ac:dyDescent="0.25">
      <c r="A1" s="37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8" t="s">
        <v>5</v>
      </c>
    </row>
    <row r="2" spans="1:6" x14ac:dyDescent="0.2">
      <c r="A2" s="35">
        <v>100</v>
      </c>
      <c r="B2" s="25" t="s">
        <v>6</v>
      </c>
      <c r="C2" s="25" t="s">
        <v>7</v>
      </c>
      <c r="D2" s="25" t="s">
        <v>8</v>
      </c>
      <c r="E2" s="26" t="s">
        <v>9</v>
      </c>
      <c r="F2" s="27">
        <v>2800</v>
      </c>
    </row>
    <row r="3" spans="1:6" x14ac:dyDescent="0.2">
      <c r="A3" s="36">
        <v>112</v>
      </c>
      <c r="B3" s="1" t="s">
        <v>10</v>
      </c>
      <c r="C3" s="1" t="s">
        <v>11</v>
      </c>
      <c r="D3" s="1" t="s">
        <v>12</v>
      </c>
      <c r="E3" s="4" t="s">
        <v>13</v>
      </c>
      <c r="F3" s="5">
        <v>3000</v>
      </c>
    </row>
    <row r="4" spans="1:6" x14ac:dyDescent="0.2">
      <c r="A4" s="36">
        <v>113</v>
      </c>
      <c r="B4" s="1" t="s">
        <v>97</v>
      </c>
      <c r="C4" s="1" t="s">
        <v>15</v>
      </c>
      <c r="D4" s="1" t="s">
        <v>16</v>
      </c>
      <c r="E4" s="4" t="s">
        <v>9</v>
      </c>
      <c r="F4" s="5">
        <v>1255</v>
      </c>
    </row>
    <row r="5" spans="1:6" x14ac:dyDescent="0.2">
      <c r="A5" s="36">
        <v>138</v>
      </c>
      <c r="B5" s="1" t="s">
        <v>10</v>
      </c>
      <c r="C5" s="1" t="s">
        <v>17</v>
      </c>
      <c r="D5" s="1" t="s">
        <v>18</v>
      </c>
      <c r="E5" s="4" t="s">
        <v>9</v>
      </c>
      <c r="F5" s="5">
        <v>1255</v>
      </c>
    </row>
    <row r="6" spans="1:6" x14ac:dyDescent="0.2">
      <c r="A6" s="36">
        <v>142</v>
      </c>
      <c r="B6" s="1" t="s">
        <v>6</v>
      </c>
      <c r="C6" s="1" t="s">
        <v>19</v>
      </c>
      <c r="D6" s="1" t="s">
        <v>20</v>
      </c>
      <c r="E6" s="4" t="s">
        <v>13</v>
      </c>
      <c r="F6" s="5">
        <v>3245</v>
      </c>
    </row>
    <row r="7" spans="1:6" x14ac:dyDescent="0.2">
      <c r="A7" s="36">
        <v>124</v>
      </c>
      <c r="B7" s="10" t="s">
        <v>14</v>
      </c>
      <c r="C7" s="1" t="s">
        <v>21</v>
      </c>
      <c r="D7" s="1" t="s">
        <v>22</v>
      </c>
      <c r="E7" s="4" t="s">
        <v>9</v>
      </c>
      <c r="F7" s="5">
        <v>4500</v>
      </c>
    </row>
    <row r="8" spans="1:6" x14ac:dyDescent="0.2">
      <c r="A8" s="36">
        <v>136</v>
      </c>
      <c r="B8" s="1" t="s">
        <v>6</v>
      </c>
      <c r="C8" s="1" t="s">
        <v>23</v>
      </c>
      <c r="D8" s="1" t="s">
        <v>24</v>
      </c>
      <c r="E8" s="4" t="s">
        <v>9</v>
      </c>
      <c r="F8" s="5">
        <v>1900</v>
      </c>
    </row>
    <row r="9" spans="1:6" x14ac:dyDescent="0.2">
      <c r="A9" s="36">
        <v>137</v>
      </c>
      <c r="B9" s="1" t="s">
        <v>10</v>
      </c>
      <c r="C9" s="1" t="s">
        <v>23</v>
      </c>
      <c r="D9" s="1" t="s">
        <v>24</v>
      </c>
      <c r="E9" s="4" t="s">
        <v>13</v>
      </c>
      <c r="F9" s="5">
        <v>1901</v>
      </c>
    </row>
    <row r="10" spans="1:6" x14ac:dyDescent="0.2">
      <c r="A10" s="39">
        <v>148</v>
      </c>
      <c r="B10" s="40" t="s">
        <v>97</v>
      </c>
      <c r="C10" s="40" t="s">
        <v>25</v>
      </c>
      <c r="D10" s="40" t="s">
        <v>26</v>
      </c>
      <c r="E10" s="41" t="s">
        <v>9</v>
      </c>
      <c r="F10" s="42">
        <v>4000</v>
      </c>
    </row>
    <row r="13" spans="1:6" x14ac:dyDescent="0.2">
      <c r="A13" s="28"/>
    </row>
    <row r="14" spans="1:6" x14ac:dyDescent="0.2">
      <c r="A14" s="28"/>
    </row>
    <row r="17" spans="1:6" ht="14.25" customHeight="1" x14ac:dyDescent="0.2">
      <c r="A17" s="28"/>
      <c r="B17" s="31"/>
      <c r="D17" s="31"/>
      <c r="E17" s="31"/>
      <c r="F17" s="31"/>
    </row>
    <row r="18" spans="1:6" ht="12.75" customHeight="1" x14ac:dyDescent="0.2">
      <c r="A18" s="28"/>
      <c r="F18" s="31"/>
    </row>
    <row r="19" spans="1:6" ht="12.75" customHeight="1" x14ac:dyDescent="0.2">
      <c r="A19" s="28"/>
      <c r="C19" s="31"/>
      <c r="E19" s="31"/>
      <c r="F19" s="31"/>
    </row>
    <row r="20" spans="1:6" ht="12.75" customHeight="1" x14ac:dyDescent="0.2">
      <c r="C20" s="31"/>
      <c r="E20" s="31"/>
      <c r="F20" s="31"/>
    </row>
    <row r="21" spans="1:6" ht="12.75" customHeight="1" x14ac:dyDescent="0.2">
      <c r="C21" s="31"/>
      <c r="D21" s="31"/>
      <c r="E21" s="31"/>
      <c r="F21" s="31"/>
    </row>
    <row r="24" spans="1:6" ht="12.75" customHeight="1" x14ac:dyDescent="0.2">
      <c r="B24" s="31"/>
      <c r="C24" s="31"/>
      <c r="D24" s="31"/>
      <c r="E24" s="31"/>
      <c r="F24" s="31"/>
    </row>
    <row r="26" spans="1:6" ht="12.75" customHeight="1" x14ac:dyDescent="0.2">
      <c r="A26" s="28"/>
      <c r="B26" s="31"/>
      <c r="C26" s="31"/>
      <c r="D26" s="31"/>
      <c r="E26" s="31"/>
      <c r="F26" s="31"/>
    </row>
    <row r="27" spans="1:6" ht="12.75" customHeight="1" x14ac:dyDescent="0.2">
      <c r="C27" s="31"/>
      <c r="D27" s="31"/>
      <c r="E27" s="31"/>
      <c r="F27" s="31"/>
    </row>
    <row r="28" spans="1:6" ht="12.75" customHeight="1" x14ac:dyDescent="0.2">
      <c r="C28" s="31"/>
      <c r="D28" s="31"/>
      <c r="E28" s="31"/>
      <c r="F28" s="31"/>
    </row>
    <row r="29" spans="1:6" ht="12.75" customHeight="1" x14ac:dyDescent="0.2">
      <c r="C29" s="31"/>
      <c r="D29" s="31"/>
      <c r="E29" s="31"/>
      <c r="F29" s="31"/>
    </row>
    <row r="30" spans="1:6" ht="12.75" customHeight="1" x14ac:dyDescent="0.2">
      <c r="C30" s="31"/>
      <c r="D30" s="31"/>
      <c r="E30" s="31"/>
      <c r="F30" s="31"/>
    </row>
    <row r="31" spans="1:6" ht="12.75" customHeight="1" x14ac:dyDescent="0.2">
      <c r="B31" s="31"/>
      <c r="C31" s="31"/>
      <c r="D31" s="31"/>
      <c r="E31" s="31"/>
      <c r="F31" s="31"/>
    </row>
    <row r="32" spans="1:6" ht="12.75" customHeight="1" x14ac:dyDescent="0.2">
      <c r="C32" s="31"/>
      <c r="D32" s="31"/>
      <c r="E32" s="31"/>
      <c r="F32" s="31"/>
    </row>
    <row r="33" spans="1:6" ht="12.75" customHeight="1" x14ac:dyDescent="0.2">
      <c r="A33" s="101"/>
      <c r="B33" s="101"/>
      <c r="C33" s="101"/>
      <c r="D33" s="101"/>
      <c r="E33" s="101"/>
      <c r="F33" s="101"/>
    </row>
    <row r="34" spans="1:6" ht="12.75" customHeight="1" x14ac:dyDescent="0.2">
      <c r="A34" s="31"/>
      <c r="B34" s="31"/>
      <c r="C34" s="31"/>
      <c r="D34" s="31"/>
      <c r="E34" s="31"/>
      <c r="F34" s="31"/>
    </row>
    <row r="40" spans="1:6" ht="14.25" x14ac:dyDescent="0.2">
      <c r="A40" s="31"/>
    </row>
  </sheetData>
  <mergeCells count="1">
    <mergeCell ref="A33:F33"/>
  </mergeCells>
  <phoneticPr fontId="4" type="noConversion"/>
  <pageMargins left="0.75" right="0.75" top="1" bottom="1" header="0" footer="0"/>
  <pageSetup orientation="portrait" horizontalDpi="120" verticalDpi="144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baseColWidth="10" defaultColWidth="11.42578125" defaultRowHeight="12.75" x14ac:dyDescent="0.2"/>
  <cols>
    <col min="1" max="2" width="8.5703125" bestFit="1" customWidth="1"/>
    <col min="3" max="3" width="22" bestFit="1" customWidth="1"/>
    <col min="4" max="4" width="6" bestFit="1" customWidth="1"/>
    <col min="5" max="5" width="10.85546875" bestFit="1" customWidth="1"/>
    <col min="6" max="6" width="20.85546875" customWidth="1"/>
    <col min="7" max="7" width="22" bestFit="1" customWidth="1"/>
  </cols>
  <sheetData>
    <row r="1" spans="1:6" s="9" customFormat="1" ht="33" customHeight="1" thickBot="1" x14ac:dyDescent="0.25">
      <c r="A1" s="11" t="s">
        <v>27</v>
      </c>
      <c r="B1" s="11" t="s">
        <v>28</v>
      </c>
      <c r="C1" s="11" t="s">
        <v>29</v>
      </c>
      <c r="D1" s="11" t="s">
        <v>30</v>
      </c>
      <c r="E1" s="11" t="s">
        <v>31</v>
      </c>
      <c r="F1" s="11" t="s">
        <v>32</v>
      </c>
    </row>
    <row r="2" spans="1:6" ht="14.25" customHeight="1" x14ac:dyDescent="0.2">
      <c r="A2" s="12">
        <v>1</v>
      </c>
      <c r="B2" s="13" t="s">
        <v>33</v>
      </c>
      <c r="C2" s="16" t="s">
        <v>34</v>
      </c>
      <c r="D2" s="16" t="s">
        <v>35</v>
      </c>
      <c r="E2" s="16">
        <v>9422724</v>
      </c>
      <c r="F2" s="15" t="s">
        <v>36</v>
      </c>
    </row>
    <row r="3" spans="1:6" ht="14.25" customHeight="1" x14ac:dyDescent="0.2">
      <c r="A3" s="17">
        <v>2</v>
      </c>
      <c r="B3" s="18" t="s">
        <v>37</v>
      </c>
      <c r="C3" s="14" t="s">
        <v>38</v>
      </c>
      <c r="D3" s="14" t="s">
        <v>39</v>
      </c>
      <c r="E3" s="14">
        <v>9477333</v>
      </c>
      <c r="F3" s="19" t="s">
        <v>40</v>
      </c>
    </row>
    <row r="4" spans="1:6" ht="14.25" customHeight="1" x14ac:dyDescent="0.2">
      <c r="A4" s="17">
        <v>3</v>
      </c>
      <c r="B4" s="18" t="s">
        <v>41</v>
      </c>
      <c r="C4" s="14" t="s">
        <v>42</v>
      </c>
      <c r="D4" s="14" t="s">
        <v>39</v>
      </c>
      <c r="E4" s="14">
        <v>5465466</v>
      </c>
      <c r="F4" s="19" t="s">
        <v>43</v>
      </c>
    </row>
    <row r="5" spans="1:6" ht="14.25" customHeight="1" x14ac:dyDescent="0.2">
      <c r="A5" s="17">
        <v>4</v>
      </c>
      <c r="B5" s="18" t="s">
        <v>44</v>
      </c>
      <c r="C5" s="14" t="s">
        <v>45</v>
      </c>
      <c r="D5" s="14" t="s">
        <v>39</v>
      </c>
      <c r="E5" s="14">
        <v>6565323</v>
      </c>
      <c r="F5" s="19" t="s">
        <v>46</v>
      </c>
    </row>
    <row r="6" spans="1:6" ht="14.25" customHeight="1" x14ac:dyDescent="0.2">
      <c r="A6" s="17">
        <v>5</v>
      </c>
      <c r="B6" s="18" t="s">
        <v>47</v>
      </c>
      <c r="C6" s="14" t="s">
        <v>48</v>
      </c>
      <c r="D6" s="14" t="s">
        <v>39</v>
      </c>
      <c r="E6" s="14">
        <v>8813256</v>
      </c>
      <c r="F6" s="19" t="s">
        <v>49</v>
      </c>
    </row>
    <row r="7" spans="1:6" ht="14.25" customHeight="1" x14ac:dyDescent="0.2">
      <c r="A7" s="17">
        <v>6</v>
      </c>
      <c r="B7" s="18" t="s">
        <v>50</v>
      </c>
      <c r="C7" s="14" t="s">
        <v>51</v>
      </c>
      <c r="D7" s="14" t="s">
        <v>35</v>
      </c>
      <c r="E7" s="14">
        <v>7612749</v>
      </c>
      <c r="F7" s="19" t="s">
        <v>52</v>
      </c>
    </row>
    <row r="8" spans="1:6" ht="14.25" customHeight="1" thickBot="1" x14ac:dyDescent="0.25">
      <c r="A8" s="30">
        <v>7</v>
      </c>
      <c r="B8" s="20" t="s">
        <v>53</v>
      </c>
      <c r="C8" s="21" t="s">
        <v>54</v>
      </c>
      <c r="D8" s="21" t="s">
        <v>35</v>
      </c>
      <c r="E8" s="21">
        <v>9277023</v>
      </c>
      <c r="F8" s="22" t="s">
        <v>55</v>
      </c>
    </row>
  </sheetData>
  <phoneticPr fontId="4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zoomScaleNormal="100" workbookViewId="0"/>
  </sheetViews>
  <sheetFormatPr baseColWidth="10" defaultColWidth="11.42578125" defaultRowHeight="12.75" x14ac:dyDescent="0.2"/>
  <cols>
    <col min="1" max="1" width="11.85546875" customWidth="1"/>
    <col min="2" max="2" width="26.85546875" bestFit="1" customWidth="1"/>
    <col min="3" max="3" width="15.5703125" bestFit="1" customWidth="1"/>
    <col min="4" max="4" width="12.7109375" bestFit="1" customWidth="1"/>
  </cols>
  <sheetData>
    <row r="1" spans="1:4" s="9" customFormat="1" ht="28.5" customHeight="1" thickBot="1" x14ac:dyDescent="0.25">
      <c r="A1" s="11" t="s">
        <v>99</v>
      </c>
      <c r="B1" s="11" t="s">
        <v>57</v>
      </c>
      <c r="C1" s="11" t="s">
        <v>58</v>
      </c>
      <c r="D1" s="11" t="s">
        <v>59</v>
      </c>
    </row>
    <row r="2" spans="1:4" x14ac:dyDescent="0.2">
      <c r="A2" s="6" t="s">
        <v>60</v>
      </c>
      <c r="B2" s="2" t="s">
        <v>61</v>
      </c>
      <c r="C2" s="2" t="s">
        <v>62</v>
      </c>
      <c r="D2" s="24">
        <v>1000</v>
      </c>
    </row>
    <row r="3" spans="1:4" x14ac:dyDescent="0.2">
      <c r="A3" s="7" t="s">
        <v>63</v>
      </c>
      <c r="B3" s="1" t="s">
        <v>64</v>
      </c>
      <c r="C3" s="1" t="s">
        <v>65</v>
      </c>
      <c r="D3" s="23">
        <v>500</v>
      </c>
    </row>
    <row r="4" spans="1:4" x14ac:dyDescent="0.2">
      <c r="A4" s="7" t="s">
        <v>66</v>
      </c>
      <c r="B4" s="1" t="s">
        <v>67</v>
      </c>
      <c r="C4" s="1" t="s">
        <v>68</v>
      </c>
      <c r="D4" s="23">
        <v>450</v>
      </c>
    </row>
    <row r="5" spans="1:4" x14ac:dyDescent="0.2">
      <c r="A5" s="7" t="s">
        <v>69</v>
      </c>
      <c r="B5" s="1" t="s">
        <v>70</v>
      </c>
      <c r="C5" s="1" t="s">
        <v>65</v>
      </c>
      <c r="D5" s="23">
        <v>5000</v>
      </c>
    </row>
    <row r="6" spans="1:4" ht="12" customHeight="1" x14ac:dyDescent="0.2">
      <c r="A6" s="7" t="s">
        <v>71</v>
      </c>
      <c r="B6" s="1" t="s">
        <v>72</v>
      </c>
      <c r="C6" s="1" t="s">
        <v>68</v>
      </c>
      <c r="D6" s="23">
        <v>2000</v>
      </c>
    </row>
    <row r="7" spans="1:4" x14ac:dyDescent="0.2">
      <c r="A7" s="7" t="s">
        <v>73</v>
      </c>
      <c r="B7" s="1" t="s">
        <v>74</v>
      </c>
      <c r="C7" s="1" t="s">
        <v>62</v>
      </c>
      <c r="D7" s="23">
        <v>350</v>
      </c>
    </row>
    <row r="8" spans="1:4" x14ac:dyDescent="0.2">
      <c r="A8" s="7" t="s">
        <v>75</v>
      </c>
      <c r="B8" s="1" t="s">
        <v>76</v>
      </c>
      <c r="C8" s="1" t="s">
        <v>62</v>
      </c>
      <c r="D8" s="23">
        <v>650</v>
      </c>
    </row>
    <row r="9" spans="1:4" x14ac:dyDescent="0.2">
      <c r="A9" s="7" t="s">
        <v>77</v>
      </c>
      <c r="B9" s="1" t="s">
        <v>78</v>
      </c>
      <c r="C9" s="1" t="s">
        <v>65</v>
      </c>
      <c r="D9" s="23">
        <v>800</v>
      </c>
    </row>
    <row r="10" spans="1:4" x14ac:dyDescent="0.2">
      <c r="A10" s="7" t="s">
        <v>79</v>
      </c>
      <c r="B10" s="1" t="s">
        <v>80</v>
      </c>
      <c r="C10" s="1" t="s">
        <v>68</v>
      </c>
      <c r="D10" s="23">
        <v>1200</v>
      </c>
    </row>
    <row r="11" spans="1:4" ht="13.5" thickBot="1" x14ac:dyDescent="0.25">
      <c r="A11" s="8" t="s">
        <v>81</v>
      </c>
      <c r="B11" s="3" t="s">
        <v>82</v>
      </c>
      <c r="C11" s="3" t="s">
        <v>62</v>
      </c>
      <c r="D11" s="29">
        <v>15000</v>
      </c>
    </row>
    <row r="15" spans="1:4" x14ac:dyDescent="0.2">
      <c r="B15" s="34"/>
    </row>
    <row r="16" spans="1:4" x14ac:dyDescent="0.2">
      <c r="B16" s="34"/>
    </row>
    <row r="17" spans="2:2" x14ac:dyDescent="0.2">
      <c r="B17" s="34"/>
    </row>
    <row r="18" spans="2:2" x14ac:dyDescent="0.2">
      <c r="B18" s="34"/>
    </row>
    <row r="19" spans="2:2" x14ac:dyDescent="0.2">
      <c r="B19" s="34"/>
    </row>
  </sheetData>
  <phoneticPr fontId="4" type="noConversion"/>
  <printOptions horizontalCentered="1" verticalCentered="1"/>
  <pageMargins left="0.75" right="0.75" top="1" bottom="1" header="0" footer="0"/>
  <pageSetup orientation="portrait" horizontalDpi="180" verticalDpi="180" copies="0" r:id="rId1"/>
  <headerFooter alignWithMargins="0">
    <oddHeader>&amp;LDISAGRO&amp;CUFM. FISICC-IDEA&amp;R&amp;P</oddHeader>
    <oddFooter>&amp;CAlma Lourdes Montenegro Corado de Estrada
IDE0030059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Detalle Venta</vt:lpstr>
      <vt:lpstr>Empleado</vt:lpstr>
      <vt:lpstr>Clientes</vt:lpstr>
      <vt:lpstr>Producto</vt:lpstr>
      <vt:lpstr>PRECIOVENTA</vt:lpstr>
    </vt:vector>
  </TitlesOfParts>
  <Manager>Gustavo Blanco</Manager>
  <Company>Centro GNet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Recuperaciónes Centro GNet</dc:title>
  <dc:subject>Computacion 1</dc:subject>
  <dc:creator>Chofo7</dc:creator>
  <cp:keywords>Informatica</cp:keywords>
  <dc:description>Favor Estudien bien estas formulas.</dc:description>
  <cp:lastModifiedBy>Luis diego Marroquin Franco</cp:lastModifiedBy>
  <cp:revision>240</cp:revision>
  <dcterms:created xsi:type="dcterms:W3CDTF">2001-02-13T15:52:22Z</dcterms:created>
  <dcterms:modified xsi:type="dcterms:W3CDTF">2025-11-23T19:50:35Z</dcterms:modified>
  <cp:category>Informatica</cp:category>
  <cp:contentStatus>Privado</cp:contentStatus>
  <cp:version>2.4</cp:version>
</cp:coreProperties>
</file>