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driana Yaneth Muy\Desktop\"/>
    </mc:Choice>
  </mc:AlternateContent>
  <bookViews>
    <workbookView xWindow="0" yWindow="0" windowWidth="20520" windowHeight="7935" activeTab="1"/>
  </bookViews>
  <sheets>
    <sheet name="DATA" sheetId="1" r:id="rId1"/>
    <sheet name="EJERCICIO" sheetId="2" r:id="rId2"/>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2" l="1"/>
  <c r="C3" i="2" l="1"/>
  <c r="B3" i="2"/>
  <c r="C4" i="2"/>
  <c r="C5" i="2"/>
  <c r="C6" i="2"/>
  <c r="C7" i="2"/>
  <c r="C8" i="2"/>
  <c r="C9" i="2"/>
  <c r="C10" i="2"/>
  <c r="C11" i="2"/>
  <c r="C12" i="2"/>
  <c r="C13" i="2"/>
  <c r="C14" i="2"/>
  <c r="C15" i="2"/>
  <c r="C16" i="2"/>
  <c r="C17" i="2"/>
  <c r="C18" i="2"/>
  <c r="C19" i="2"/>
  <c r="C20" i="2"/>
  <c r="C21" i="2"/>
  <c r="C22" i="2"/>
  <c r="C23" i="2"/>
  <c r="C24" i="2"/>
  <c r="B4" i="2"/>
  <c r="B6" i="2"/>
  <c r="B7" i="2"/>
  <c r="B8" i="2"/>
  <c r="B10" i="2"/>
  <c r="B11" i="2"/>
  <c r="B12" i="2"/>
  <c r="B13" i="2"/>
  <c r="B15" i="2"/>
  <c r="B17" i="2"/>
  <c r="B20" i="2"/>
  <c r="B22" i="2"/>
  <c r="B23" i="2"/>
  <c r="B25" i="2" l="1"/>
  <c r="C25" i="2"/>
</calcChain>
</file>

<file path=xl/sharedStrings.xml><?xml version="1.0" encoding="utf-8"?>
<sst xmlns="http://schemas.openxmlformats.org/spreadsheetml/2006/main" count="161214" uniqueCount="15891">
  <si>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</si>
  <si>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</si>
  <si>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</si>
  <si>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</si>
  <si>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</si>
  <si>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</si>
  <si>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</si>
  <si>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</si>
  <si>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</si>
  <si>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</si>
  <si>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</si>
  <si>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</si>
  <si>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</si>
  <si>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</si>
  <si>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</si>
  <si>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</si>
  <si>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</si>
  <si>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</si>
  <si>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</si>
  <si>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</si>
  <si>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</si>
  <si>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</si>
  <si>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</si>
  <si>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</si>
  <si>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</si>
  <si>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</si>
  <si>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</si>
  <si>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</si>
  <si>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</si>
  <si>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</si>
  <si>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</si>
  <si>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</si>
  <si>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</si>
  <si>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</si>
  <si>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</si>
  <si>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</si>
  <si>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</si>
  <si>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</si>
  <si>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</si>
  <si>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</si>
  <si>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</si>
  <si>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</si>
  <si>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</si>
  <si>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</si>
  <si>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</si>
  <si>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</si>
  <si>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</si>
  <si>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</si>
  <si>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</si>
  <si>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</si>
  <si>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</si>
  <si>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</si>
  <si>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</si>
  <si>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</si>
  <si>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</si>
  <si>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</si>
  <si>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</si>
  <si>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</si>
  <si>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</si>
  <si>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</si>
  <si>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</si>
  <si>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</si>
  <si>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</si>
  <si>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</si>
  <si>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</si>
  <si>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</si>
  <si>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</si>
  <si>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</si>
  <si>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</si>
  <si>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</si>
  <si>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</si>
  <si>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</si>
  <si>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</si>
  <si>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</si>
  <si>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</si>
  <si>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</si>
  <si>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</si>
  <si>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</si>
  <si>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</si>
  <si>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</si>
  <si>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</si>
  <si>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</si>
  <si>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</si>
  <si>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</si>
  <si>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</si>
  <si>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</si>
  <si>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</si>
  <si>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</si>
  <si>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</si>
  <si>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</si>
  <si>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</si>
  <si>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</si>
  <si>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</si>
  <si>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</si>
  <si>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</si>
  <si>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</si>
  <si>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</si>
  <si>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</si>
  <si>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</si>
  <si>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</si>
  <si>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</si>
  <si>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</si>
  <si>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</si>
  <si>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</si>
  <si>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</si>
  <si>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</si>
  <si>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</si>
  <si>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</si>
  <si>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</si>
  <si>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</si>
  <si>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</si>
  <si>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</si>
  <si>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</si>
  <si>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</si>
  <si>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</si>
  <si>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</si>
  <si>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</si>
  <si>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</si>
  <si>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</si>
  <si>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</si>
  <si>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</si>
  <si>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</si>
  <si>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</si>
  <si>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</si>
  <si>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</si>
  <si>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</si>
  <si>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</si>
  <si>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</si>
  <si>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</si>
  <si>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</si>
  <si>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</si>
  <si>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</si>
  <si>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</si>
  <si>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</si>
  <si>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</si>
  <si>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</si>
  <si>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</si>
  <si>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</si>
  <si>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</si>
  <si>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</si>
  <si>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</si>
  <si>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</si>
  <si>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</si>
  <si>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</si>
  <si>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</si>
  <si>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</si>
  <si>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</si>
  <si>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</si>
  <si>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</si>
  <si>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</si>
  <si>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</si>
  <si>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</si>
  <si>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</si>
  <si>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</si>
  <si>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</si>
  <si>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</si>
  <si>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</si>
  <si>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</si>
  <si>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</si>
  <si>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</si>
  <si>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</si>
  <si>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</si>
  <si>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</si>
  <si>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</si>
  <si>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</si>
  <si>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</si>
  <si>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</si>
  <si>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</si>
  <si>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</si>
  <si>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</si>
  <si>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</si>
  <si>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</si>
  <si>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</si>
  <si>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</si>
  <si>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</si>
  <si>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</si>
  <si>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</si>
  <si>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</si>
  <si>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</si>
  <si>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</si>
  <si>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</si>
  <si>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</si>
  <si>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</si>
  <si>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</si>
  <si>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</si>
  <si>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</si>
  <si>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</si>
  <si>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</si>
  <si>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</si>
  <si>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</si>
  <si>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</si>
  <si>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</si>
  <si>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</si>
  <si>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</si>
  <si>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</si>
  <si>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</si>
  <si>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</si>
  <si>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</si>
  <si>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</si>
  <si>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</si>
  <si>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</si>
  <si>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</si>
  <si>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</si>
  <si>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</si>
  <si>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</si>
  <si>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</si>
  <si>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</si>
  <si>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</si>
  <si>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</si>
  <si>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</si>
  <si>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</si>
  <si>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</si>
  <si>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</si>
  <si>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</si>
  <si>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</si>
  <si>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</si>
  <si>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</si>
  <si>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</si>
  <si>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</si>
  <si>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</si>
  <si>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</si>
  <si>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</si>
  <si>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</si>
  <si>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</si>
  <si>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</si>
  <si>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</si>
  <si>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</si>
  <si>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</si>
  <si>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</si>
  <si>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</si>
  <si>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</si>
  <si>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</si>
  <si>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</si>
  <si>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</si>
  <si>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</si>
  <si>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</si>
  <si>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</si>
  <si>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</si>
  <si>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</si>
  <si>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</si>
  <si>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</si>
  <si>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</si>
  <si>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</si>
  <si>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</si>
  <si>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</si>
  <si>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</si>
  <si>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</si>
  <si>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</si>
  <si>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</si>
  <si>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</si>
  <si>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</si>
  <si>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</si>
  <si>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</si>
  <si>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</si>
  <si>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</si>
  <si>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</si>
  <si>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</si>
  <si>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</si>
  <si>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</si>
  <si>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</si>
  <si>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</si>
  <si>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</si>
  <si>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</si>
  <si>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</si>
  <si>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</si>
  <si>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</si>
  <si>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</si>
  <si>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</si>
  <si>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</si>
  <si>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</si>
  <si>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</si>
  <si>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</si>
  <si>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</si>
  <si>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</si>
  <si>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</si>
  <si>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</si>
  <si>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</si>
  <si>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</si>
  <si>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</si>
  <si>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</si>
  <si>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</si>
  <si>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</si>
  <si>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</si>
  <si>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</si>
  <si>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</si>
  <si>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</si>
  <si>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</si>
  <si>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</si>
  <si>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</si>
  <si>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</si>
  <si>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</si>
  <si>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</si>
  <si>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</si>
  <si>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</si>
  <si>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</si>
  <si>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</si>
  <si>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</si>
  <si>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</si>
  <si>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</si>
  <si>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</si>
  <si>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</si>
  <si>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</si>
  <si>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</si>
  <si>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</si>
  <si>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</si>
  <si>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</si>
  <si>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</si>
  <si>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</si>
  <si>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</si>
  <si>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</si>
  <si>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</si>
  <si>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</si>
  <si>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</si>
  <si>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</si>
  <si>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</si>
  <si>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</si>
  <si>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</si>
  <si>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</si>
  <si>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</si>
  <si>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</si>
  <si>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</si>
  <si>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</si>
  <si>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</si>
  <si>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</si>
  <si>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</si>
  <si>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</si>
  <si>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</si>
  <si>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</si>
  <si>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</si>
  <si>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</si>
  <si>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</si>
  <si>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</si>
  <si>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</si>
  <si>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</si>
  <si>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</si>
  <si>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</si>
  <si>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</si>
  <si>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</si>
  <si>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</si>
  <si>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</si>
  <si>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</si>
  <si>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</si>
  <si>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</si>
  <si>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</si>
  <si>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</si>
  <si>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</si>
  <si>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</si>
  <si>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</si>
  <si>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</si>
  <si>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</si>
  <si>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</si>
  <si>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</si>
  <si>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</si>
  <si>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</si>
  <si>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</si>
  <si>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</si>
  <si>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</si>
  <si>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</si>
  <si>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</si>
  <si>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</si>
  <si>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</si>
  <si>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</si>
  <si>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</si>
  <si>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</si>
  <si>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</si>
  <si>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</si>
  <si>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</si>
  <si>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</si>
  <si>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</si>
  <si>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</si>
  <si>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</si>
  <si>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</si>
  <si>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</si>
  <si>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</si>
  <si>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</si>
  <si>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</si>
  <si>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</si>
  <si>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</si>
  <si>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</si>
  <si>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</si>
  <si>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</si>
  <si>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</si>
  <si>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</si>
  <si>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</si>
  <si>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</si>
  <si>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</si>
  <si>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</si>
  <si>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</si>
  <si>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</si>
  <si>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</si>
  <si>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</si>
  <si>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</si>
  <si>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</si>
  <si>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</si>
  <si>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</si>
  <si>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</si>
  <si>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</si>
  <si>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</si>
  <si>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</si>
  <si>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</si>
  <si>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</si>
  <si>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</si>
  <si>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</si>
  <si>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</si>
  <si>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</si>
  <si>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</si>
  <si>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</si>
  <si>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</si>
  <si>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</si>
  <si>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</si>
  <si>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</si>
  <si>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</si>
  <si>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</si>
  <si>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</si>
  <si>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</si>
  <si>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</si>
  <si>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</si>
  <si>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</si>
  <si>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</si>
  <si>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</si>
  <si>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</si>
  <si>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</si>
  <si>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</si>
  <si>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</si>
  <si>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</si>
  <si>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</si>
  <si>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</si>
  <si>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</si>
  <si>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</si>
  <si>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</si>
  <si>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</si>
  <si>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</si>
  <si>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</si>
  <si>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</si>
  <si>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</si>
  <si>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</si>
  <si>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</si>
  <si>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</si>
  <si>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</si>
  <si>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</si>
  <si>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</si>
  <si>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</si>
  <si>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</si>
  <si>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</si>
  <si>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</si>
  <si>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</si>
  <si>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</si>
  <si>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</si>
  <si>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</si>
  <si>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</si>
  <si>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</si>
  <si>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</si>
  <si>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</si>
  <si>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</si>
  <si>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</si>
  <si>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</si>
  <si>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</si>
  <si>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</si>
  <si>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</si>
  <si>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</si>
  <si>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</si>
  <si>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</si>
  <si>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</si>
  <si>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</si>
  <si>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</si>
  <si>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</si>
  <si>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</si>
  <si>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</si>
  <si>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</si>
  <si>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</si>
  <si>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</si>
  <si>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</si>
  <si>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</si>
  <si>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</si>
  <si>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</si>
  <si>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</si>
  <si>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</si>
  <si>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</si>
  <si>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</si>
  <si>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</si>
  <si>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</si>
  <si>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</si>
  <si>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</si>
  <si>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</si>
  <si>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</si>
  <si>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</si>
  <si>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</si>
  <si>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</si>
  <si>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</si>
  <si>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</si>
  <si>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</si>
  <si>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</si>
  <si>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</si>
  <si>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</si>
  <si>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</si>
  <si>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</si>
  <si>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</si>
  <si>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</si>
  <si>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</si>
  <si>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</si>
  <si>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</si>
  <si>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</si>
  <si>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</si>
  <si>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</si>
  <si>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</si>
  <si>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</si>
  <si>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</si>
  <si>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</si>
  <si>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</si>
  <si>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</si>
  <si>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</si>
  <si>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</si>
  <si>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</si>
  <si>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</si>
  <si>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</si>
  <si>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</si>
  <si>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</si>
  <si>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</si>
  <si>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</si>
  <si>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</si>
  <si>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</si>
  <si>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</si>
  <si>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</si>
  <si>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</si>
  <si>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</si>
  <si>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</si>
  <si>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</si>
  <si>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</si>
  <si>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</si>
  <si>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</si>
  <si>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</si>
  <si>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</si>
  <si>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</si>
  <si>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</si>
  <si>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</si>
  <si>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</si>
  <si>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</si>
  <si>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</si>
  <si>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</si>
  <si>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</si>
  <si>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</si>
  <si>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</si>
  <si>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</si>
  <si>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</si>
  <si>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</si>
  <si>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</si>
  <si>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</si>
  <si>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</si>
  <si>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</si>
  <si>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</si>
  <si>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</si>
  <si>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</si>
  <si>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</si>
  <si>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</si>
  <si>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</si>
  <si>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</si>
  <si>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</si>
  <si>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</si>
  <si>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</si>
  <si>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</si>
  <si>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</si>
  <si>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</si>
  <si>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</si>
  <si>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</si>
  <si>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</si>
  <si>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</si>
  <si>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</si>
  <si>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</si>
  <si>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</si>
  <si>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</si>
  <si>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</si>
  <si>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</si>
  <si>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</si>
  <si>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</si>
  <si>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</si>
  <si>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</si>
  <si>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</si>
  <si>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</si>
  <si>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</si>
  <si>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</si>
  <si>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</si>
  <si>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</si>
  <si>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</si>
  <si>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</si>
  <si>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</si>
  <si>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</si>
  <si>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</si>
  <si>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</si>
  <si>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</si>
  <si>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</si>
  <si>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</si>
  <si>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</si>
  <si>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</si>
  <si>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</si>
  <si>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</si>
  <si>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</si>
  <si>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</si>
  <si>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</si>
  <si>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</si>
  <si>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</si>
  <si>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</si>
  <si>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</si>
  <si>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</si>
  <si>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</si>
  <si>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</si>
  <si>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</si>
  <si>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</si>
  <si>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</si>
  <si>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</si>
  <si>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</si>
  <si>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</si>
  <si>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</si>
  <si>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</si>
  <si>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</si>
  <si>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</si>
  <si>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</si>
  <si>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</si>
  <si>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</si>
  <si>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</si>
  <si>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</si>
  <si>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</si>
  <si>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</si>
  <si>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</si>
  <si>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</si>
  <si>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</si>
  <si>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</si>
  <si>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</si>
  <si>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</si>
  <si>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</si>
  <si>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</si>
  <si>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</si>
  <si>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</si>
  <si>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</si>
  <si>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</si>
  <si>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</si>
  <si>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</si>
  <si>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</si>
  <si>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</si>
  <si>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</si>
  <si>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</si>
  <si>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</si>
  <si>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</si>
  <si>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</si>
  <si>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</si>
  <si>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</si>
  <si>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</si>
  <si>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</si>
  <si>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</si>
  <si>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</si>
  <si>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</si>
  <si>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</si>
  <si>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</si>
  <si>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</si>
  <si>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</si>
  <si>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</si>
  <si>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</si>
  <si>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</si>
  <si>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</si>
  <si>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</si>
  <si>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</si>
  <si>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</si>
  <si>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</si>
  <si>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</si>
  <si>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</si>
  <si>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</si>
  <si>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</si>
  <si>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</si>
  <si>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</si>
  <si>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</si>
  <si>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</si>
  <si>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</si>
  <si>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</si>
  <si>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</si>
  <si>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</si>
  <si>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</si>
  <si>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</si>
  <si>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</si>
  <si>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</si>
  <si>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</si>
  <si>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</si>
  <si>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</si>
  <si>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</si>
  <si>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</si>
  <si>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</si>
  <si>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</si>
  <si>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</si>
  <si>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</si>
  <si>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</si>
  <si>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</si>
  <si>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</si>
  <si>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</si>
  <si>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</si>
  <si>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</si>
  <si>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</si>
  <si>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</si>
  <si>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</si>
  <si>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</si>
  <si>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</si>
  <si>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</si>
  <si>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</si>
  <si>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</si>
  <si>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</si>
  <si>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</si>
  <si>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</si>
  <si>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</si>
  <si>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</si>
  <si>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</si>
  <si>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</si>
  <si>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</si>
  <si>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</si>
  <si>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</si>
  <si>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</si>
  <si>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</si>
  <si>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</si>
  <si>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</si>
  <si>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</si>
  <si>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</si>
  <si>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</si>
  <si>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</si>
  <si>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</si>
  <si>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</si>
  <si>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</si>
  <si>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</si>
  <si>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</si>
  <si>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</si>
  <si>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</si>
  <si>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</si>
  <si>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</si>
  <si>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</si>
  <si>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</si>
  <si>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</si>
  <si>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</si>
  <si>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</si>
  <si>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</si>
  <si>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</si>
  <si>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</si>
  <si>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</si>
  <si>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</si>
  <si>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</si>
  <si>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</si>
  <si>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</si>
  <si>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</si>
  <si>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</si>
  <si>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</si>
  <si>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</si>
  <si>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</si>
  <si>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</si>
  <si>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</si>
  <si>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</si>
  <si>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</si>
  <si>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</si>
  <si>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</si>
  <si>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</si>
  <si>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</si>
  <si>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</si>
  <si>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</si>
  <si>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</si>
  <si>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</si>
  <si>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</si>
  <si>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</si>
  <si>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</si>
  <si>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</si>
  <si>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</si>
  <si>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</si>
  <si>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</si>
  <si>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</si>
  <si>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</si>
  <si>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</si>
  <si>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</si>
  <si>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</si>
  <si>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</si>
  <si>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</si>
  <si>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</si>
  <si>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</si>
  <si>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</si>
  <si>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</si>
  <si>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</si>
  <si>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</si>
  <si>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</si>
  <si>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</si>
  <si>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</si>
  <si>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</si>
  <si>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</si>
  <si>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</si>
  <si>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</si>
  <si>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</si>
  <si>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</si>
  <si>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</si>
  <si>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</si>
  <si>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</si>
  <si>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</si>
  <si>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</si>
  <si>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</si>
  <si>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</si>
  <si>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</si>
  <si>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</si>
  <si>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</si>
  <si>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</si>
  <si>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</si>
  <si>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</si>
  <si>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</si>
  <si>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</si>
  <si>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</si>
  <si>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</si>
  <si>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</si>
  <si>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</si>
  <si>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</si>
  <si>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</si>
  <si>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</si>
  <si>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</si>
  <si>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</si>
  <si>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</si>
  <si>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</si>
  <si>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</si>
  <si>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</si>
  <si>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</si>
  <si>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</si>
  <si>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</si>
  <si>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</si>
  <si>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</si>
  <si>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</si>
  <si>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</si>
  <si>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</si>
  <si>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</si>
  <si>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</si>
  <si>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</si>
  <si>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</si>
  <si>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</si>
  <si>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</si>
  <si>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</si>
  <si>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</si>
  <si>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</si>
  <si>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</si>
  <si>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</si>
  <si>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</si>
  <si>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</si>
  <si>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</si>
  <si>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</si>
  <si>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</si>
  <si>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</si>
  <si>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</si>
  <si>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</si>
  <si>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</si>
  <si>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</si>
  <si>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</si>
  <si>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</si>
  <si>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</si>
  <si>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</si>
  <si>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</si>
  <si>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</si>
  <si>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</si>
  <si>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</si>
  <si>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</si>
  <si>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</si>
  <si>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</si>
  <si>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</si>
  <si>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</si>
  <si>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</si>
  <si>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</si>
  <si>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</si>
  <si>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</si>
  <si>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</si>
  <si>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</si>
  <si>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</si>
  <si>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</si>
  <si>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</si>
  <si>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</si>
  <si>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</si>
  <si>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</si>
  <si>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</si>
  <si>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</si>
  <si>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</si>
  <si>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</si>
  <si>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</si>
  <si>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</si>
  <si>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</si>
  <si>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</si>
  <si>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</si>
  <si>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</si>
  <si>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</si>
  <si>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</si>
  <si>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</si>
  <si>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</si>
  <si>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</si>
  <si>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</si>
  <si>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</si>
  <si>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</si>
  <si>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</si>
  <si>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</si>
  <si>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</si>
  <si>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</si>
  <si>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</si>
  <si>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</si>
  <si>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</si>
  <si>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</si>
  <si>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</si>
  <si>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</si>
  <si>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</si>
  <si>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</si>
  <si>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</si>
  <si>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</si>
  <si>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</si>
  <si>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</si>
  <si>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</si>
  <si>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</si>
  <si>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</si>
  <si>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</si>
  <si>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</si>
  <si>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</si>
  <si>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</si>
  <si>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</si>
  <si>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</si>
  <si>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</si>
  <si>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</si>
  <si>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</si>
  <si>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</si>
  <si>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</si>
  <si>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</si>
  <si>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</si>
  <si>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</si>
  <si>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</si>
  <si>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</si>
  <si>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</si>
  <si>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</si>
  <si>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</si>
  <si>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</si>
  <si>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</si>
  <si>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</si>
  <si>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</si>
  <si>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</si>
  <si>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</si>
  <si>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</si>
  <si>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</si>
  <si>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</si>
  <si>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</si>
  <si>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</si>
  <si>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</si>
  <si>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</si>
  <si>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</si>
  <si>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</si>
  <si>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</si>
  <si>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</si>
  <si>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</si>
  <si>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</si>
  <si>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</si>
  <si>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</si>
  <si>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</si>
  <si>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</si>
  <si>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</si>
  <si>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</si>
  <si>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</si>
  <si>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</si>
  <si>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</si>
  <si>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</si>
  <si>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</si>
  <si>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</si>
  <si>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</si>
  <si>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</si>
  <si>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</si>
  <si>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</si>
  <si>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</si>
  <si>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</si>
  <si>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</si>
  <si>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</si>
  <si>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</si>
  <si>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</si>
  <si>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</si>
  <si>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</si>
  <si>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</si>
  <si>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</si>
  <si>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</si>
  <si>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</si>
  <si>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</si>
  <si>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</si>
  <si>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</si>
  <si>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</si>
  <si>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</si>
  <si>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</si>
  <si>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</si>
  <si>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</si>
  <si>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</si>
  <si>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</si>
  <si>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</si>
  <si>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</si>
  <si>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</si>
  <si>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</si>
  <si>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</si>
  <si>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</si>
  <si>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</si>
  <si>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</si>
  <si>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</si>
  <si>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</si>
  <si>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</si>
  <si>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</si>
  <si>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</si>
  <si>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</si>
  <si>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</si>
  <si>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</si>
  <si>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</si>
  <si>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</si>
  <si>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</si>
  <si>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</si>
  <si>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</si>
  <si>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</si>
  <si>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</si>
  <si>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</si>
  <si>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</si>
  <si>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</si>
  <si>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</si>
  <si>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</si>
  <si>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</si>
  <si>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</si>
  <si>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</si>
  <si>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</si>
  <si>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</si>
  <si>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</si>
  <si>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</si>
  <si>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</si>
  <si>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</si>
  <si>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</si>
  <si>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</si>
  <si>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</si>
  <si>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</si>
  <si>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</si>
  <si>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</si>
  <si>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</si>
  <si>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</si>
  <si>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</si>
  <si>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</si>
  <si>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</si>
  <si>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</si>
  <si>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</si>
  <si>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</si>
  <si>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</si>
  <si>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</si>
  <si>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</si>
  <si>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</si>
  <si>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</si>
  <si>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</si>
  <si>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</si>
  <si>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</si>
  <si>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</si>
  <si>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</si>
  <si>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</si>
  <si>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</si>
  <si>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</si>
  <si>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</si>
  <si>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</si>
  <si>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</si>
  <si>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</si>
  <si>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</si>
  <si>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</si>
  <si>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</si>
  <si>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</si>
  <si>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</si>
  <si>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</si>
  <si>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</si>
  <si>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</si>
  <si>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</si>
  <si>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</si>
  <si>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</si>
  <si>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</si>
  <si>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</si>
  <si>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</si>
  <si>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</si>
  <si>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</si>
  <si>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</si>
  <si>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</si>
  <si>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</si>
  <si>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</si>
  <si>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</si>
  <si>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</si>
  <si>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</si>
  <si>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</si>
  <si>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</si>
  <si>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</si>
  <si>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</si>
  <si>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</si>
  <si>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</si>
  <si>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</si>
  <si>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</si>
  <si>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</si>
  <si>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</si>
  <si>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</si>
  <si>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</si>
  <si>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</si>
  <si>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</si>
  <si>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</si>
  <si>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</si>
  <si>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</si>
  <si>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</si>
  <si>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</si>
  <si>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</si>
  <si>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</si>
  <si>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</si>
  <si>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</si>
  <si>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</si>
  <si>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</si>
  <si>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</si>
  <si>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</si>
  <si>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</si>
  <si>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</si>
  <si>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</si>
  <si>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</si>
  <si>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</si>
  <si>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</si>
  <si>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</si>
  <si>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</si>
  <si>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</si>
  <si>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</si>
  <si>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</si>
  <si>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</si>
  <si>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</si>
  <si>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</si>
  <si>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</si>
  <si>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</si>
  <si>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</si>
  <si>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</si>
  <si>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</si>
  <si>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</si>
  <si>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</si>
  <si>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</si>
  <si>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</si>
  <si>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</si>
  <si>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</si>
  <si>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</si>
  <si>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</si>
  <si>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</si>
  <si>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</si>
  <si>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</si>
  <si>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</si>
  <si>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</si>
  <si>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</si>
  <si>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</si>
  <si>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</si>
  <si>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</si>
  <si>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</si>
  <si>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</si>
  <si>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</si>
  <si>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</si>
  <si>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</si>
  <si>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</si>
  <si>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</si>
  <si>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</si>
  <si>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</si>
  <si>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</si>
  <si>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</si>
  <si>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</si>
  <si>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</si>
  <si>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</si>
  <si>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</si>
  <si>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</si>
  <si>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</si>
  <si>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</si>
  <si>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</si>
  <si>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</si>
  <si>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</si>
  <si>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</si>
  <si>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</si>
  <si>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</si>
  <si>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</si>
  <si>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</si>
  <si>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</si>
  <si>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</si>
  <si>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</si>
  <si>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</si>
  <si>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</si>
  <si>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</si>
  <si>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</si>
  <si>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</si>
  <si>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</si>
  <si>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</si>
  <si>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</si>
  <si>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</si>
  <si>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</si>
  <si>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</si>
  <si>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</si>
  <si>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</si>
  <si>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</si>
  <si>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</si>
  <si>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</si>
  <si>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</si>
  <si>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</si>
  <si>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</si>
  <si>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</si>
  <si>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</si>
  <si>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</si>
  <si>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</si>
  <si>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</si>
  <si>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</si>
  <si>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</si>
  <si>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</si>
  <si>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</si>
  <si>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</si>
  <si>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</si>
  <si>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</si>
  <si>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</si>
  <si>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</si>
  <si>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</si>
  <si>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</si>
  <si>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</si>
  <si>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</si>
  <si>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</si>
  <si>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</si>
  <si>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</si>
  <si>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</si>
  <si>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</si>
  <si>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</si>
  <si>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</si>
  <si>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</si>
  <si>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</si>
  <si>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</si>
  <si>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</si>
  <si>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</si>
  <si>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</si>
  <si>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</si>
  <si>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</si>
  <si>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</si>
  <si>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</si>
  <si>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</si>
  <si>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</si>
  <si>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</si>
  <si>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</si>
  <si>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</si>
  <si>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</si>
  <si>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</si>
  <si>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</si>
  <si>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</si>
  <si>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</si>
  <si>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</si>
  <si>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</si>
  <si>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</si>
  <si>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</si>
  <si>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</si>
  <si>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</si>
  <si>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</si>
  <si>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</si>
  <si>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</si>
  <si>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</si>
  <si>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</si>
  <si>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</si>
  <si>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</si>
  <si>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</si>
  <si>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</si>
  <si>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</si>
  <si>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</si>
  <si>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</si>
  <si>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</si>
  <si>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</si>
  <si>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</si>
  <si>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</si>
  <si>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</si>
  <si>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</si>
  <si>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</si>
  <si>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</si>
  <si>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</si>
  <si>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</si>
  <si>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</si>
  <si>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</si>
  <si>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</si>
  <si>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</si>
  <si>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</si>
  <si>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</si>
  <si>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</si>
  <si>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</si>
  <si>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</si>
  <si>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</si>
  <si>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</si>
  <si>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</si>
  <si>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</si>
  <si>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</si>
  <si>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</si>
  <si>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</si>
  <si>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</si>
  <si>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</si>
  <si>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</si>
  <si>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</si>
  <si>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</si>
  <si>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</si>
  <si>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</si>
  <si>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</si>
  <si>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</si>
  <si>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</si>
  <si>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</si>
  <si>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</si>
  <si>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</si>
  <si>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</si>
  <si>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</si>
  <si>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</si>
  <si>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</si>
  <si>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</si>
  <si>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</si>
  <si>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</si>
  <si>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</si>
  <si>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</si>
  <si>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</si>
  <si>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</si>
  <si>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</si>
  <si>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</si>
  <si>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</si>
  <si>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</si>
  <si>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</si>
  <si>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</si>
  <si>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</si>
  <si>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</si>
  <si>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</si>
  <si>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</si>
  <si>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</si>
  <si>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</si>
  <si>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</si>
  <si>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</si>
  <si>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</si>
  <si>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</si>
  <si>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</si>
  <si>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</si>
  <si>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</si>
  <si>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</si>
  <si>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</si>
  <si>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</si>
  <si>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</si>
  <si>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</si>
  <si>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</si>
  <si>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</si>
  <si>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</si>
  <si>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</si>
  <si>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</si>
  <si>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</si>
  <si>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</si>
  <si>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</si>
  <si>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</si>
  <si>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</si>
  <si>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</si>
  <si>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</si>
  <si>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</si>
  <si>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</si>
  <si>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</si>
  <si>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</si>
  <si>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</si>
  <si>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</si>
  <si>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</si>
  <si>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</si>
  <si>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</si>
  <si>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</si>
  <si>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</si>
  <si>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</si>
  <si>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</si>
  <si>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</si>
  <si>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</si>
  <si>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</si>
  <si>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</si>
  <si>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</si>
  <si>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</si>
  <si>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</si>
  <si>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</si>
  <si>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</si>
  <si>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</si>
  <si>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</si>
  <si>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</si>
  <si>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</si>
  <si>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</si>
  <si>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</si>
  <si>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</si>
  <si>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</si>
  <si>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</si>
  <si>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</si>
  <si>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</si>
  <si>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</si>
  <si>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</si>
  <si>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</si>
  <si>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</si>
  <si>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</si>
  <si>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</si>
  <si>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</si>
  <si>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</si>
  <si>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</si>
  <si>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</si>
  <si>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</si>
  <si>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</si>
  <si>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</si>
  <si>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</si>
  <si>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</si>
  <si>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</si>
  <si>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</si>
  <si>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</si>
  <si>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</si>
  <si>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</si>
  <si>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</si>
  <si>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</si>
  <si>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</si>
  <si>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</si>
  <si>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</si>
  <si>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</si>
  <si>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</si>
  <si>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</si>
  <si>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</si>
  <si>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</si>
  <si>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</si>
  <si>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</si>
  <si>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</si>
  <si>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</si>
  <si>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</si>
  <si>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</si>
  <si>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</si>
  <si>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</si>
  <si>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</si>
  <si>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</si>
  <si>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</si>
  <si>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</si>
  <si>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</si>
  <si>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</si>
  <si>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</si>
  <si>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</si>
  <si>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</si>
  <si>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</si>
  <si>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</si>
  <si>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</si>
  <si>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</si>
  <si>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</si>
  <si>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</si>
  <si>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</si>
  <si>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</si>
  <si>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</si>
  <si>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</si>
  <si>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</si>
  <si>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</si>
  <si>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</si>
  <si>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</si>
  <si>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</si>
  <si>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</si>
  <si>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</si>
  <si>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</si>
  <si>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</si>
  <si>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</si>
  <si>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</si>
  <si>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</si>
  <si>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</si>
  <si>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</si>
  <si>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</si>
  <si>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</si>
  <si>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</si>
  <si>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</si>
  <si>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</si>
  <si>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</si>
  <si>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</si>
  <si>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</si>
  <si>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</si>
  <si>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</si>
  <si>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</si>
  <si>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</si>
  <si>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</si>
  <si>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</si>
  <si>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</si>
  <si>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</si>
  <si>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</si>
  <si>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</si>
  <si>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</si>
  <si>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</si>
  <si>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</si>
  <si>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</si>
  <si>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</si>
  <si>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</si>
  <si>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</si>
  <si>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</si>
  <si>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</si>
  <si>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</si>
  <si>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</si>
  <si>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</si>
  <si>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</si>
  <si>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</si>
  <si>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</si>
  <si>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</si>
  <si>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</si>
  <si>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</si>
  <si>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</si>
  <si>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</si>
  <si>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</si>
  <si>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</si>
  <si>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</si>
  <si>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</si>
  <si>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</si>
  <si>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</si>
  <si>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</si>
  <si>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</si>
  <si>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</si>
  <si>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</si>
  <si>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</si>
  <si>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</si>
  <si>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</si>
  <si>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</si>
  <si>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</si>
  <si>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</si>
  <si>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</si>
  <si>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</si>
  <si>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</si>
  <si>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</si>
  <si>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</si>
  <si>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</si>
  <si>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</si>
  <si>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</si>
  <si>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</si>
  <si>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</si>
  <si>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</si>
  <si>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</si>
  <si>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</si>
  <si>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</si>
  <si>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</si>
  <si>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</si>
  <si>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</si>
  <si>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</si>
  <si>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</si>
  <si>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</si>
  <si>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</si>
  <si>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</si>
  <si>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</si>
  <si>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</si>
  <si>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</si>
  <si>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</si>
  <si>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</si>
  <si>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</si>
  <si>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</si>
  <si>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</si>
  <si>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</si>
  <si>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</si>
  <si>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</si>
  <si>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</si>
  <si>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</si>
  <si>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</si>
  <si>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</si>
  <si>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</si>
  <si>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</si>
  <si>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</si>
  <si>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</si>
  <si>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</si>
  <si>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</si>
  <si>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</si>
  <si>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</si>
  <si>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</si>
  <si>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</si>
  <si>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</si>
  <si>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</si>
  <si>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</si>
  <si>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</si>
  <si>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</si>
  <si>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</si>
  <si>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</si>
  <si>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</si>
  <si>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</si>
  <si>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</si>
  <si>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</si>
  <si>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</si>
  <si>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</si>
  <si>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</si>
  <si>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</si>
  <si>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</si>
  <si>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</si>
  <si>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</si>
  <si>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</si>
  <si>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</si>
  <si>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</si>
  <si>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</si>
  <si>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</si>
  <si>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</si>
  <si>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</si>
  <si>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</si>
  <si>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</si>
  <si>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</si>
  <si>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</si>
  <si>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</si>
  <si>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</si>
  <si>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</si>
  <si>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</si>
  <si>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</si>
  <si>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</si>
  <si>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</si>
  <si>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</si>
  <si>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</si>
  <si>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</si>
  <si>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</si>
  <si>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</si>
  <si>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</si>
  <si>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</si>
  <si>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</si>
  <si>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</si>
  <si>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</si>
  <si>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</si>
  <si>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</si>
  <si>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</si>
  <si>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</si>
  <si>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</si>
  <si>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</si>
  <si>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</si>
  <si>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</si>
  <si>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</si>
  <si>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</si>
  <si>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</si>
  <si>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</si>
  <si>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</si>
  <si>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</si>
  <si>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</si>
  <si>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</si>
  <si>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</si>
  <si>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</si>
  <si>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</si>
  <si>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</si>
  <si>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</si>
  <si>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</si>
  <si>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</si>
  <si>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</si>
  <si>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</si>
  <si>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</si>
  <si>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</si>
  <si>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</si>
  <si>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</si>
  <si>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</si>
  <si>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</si>
  <si>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</si>
  <si>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</si>
  <si>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</si>
  <si>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</si>
  <si>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</si>
  <si>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</si>
  <si>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</si>
  <si>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</si>
  <si>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</si>
  <si>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</si>
  <si>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</si>
  <si>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</si>
  <si>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</si>
  <si>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</si>
  <si>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</si>
  <si>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</si>
  <si>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</si>
  <si>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</si>
  <si>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</si>
  <si>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</si>
  <si>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</si>
  <si>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</si>
  <si>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</si>
  <si>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</si>
  <si>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</si>
  <si>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</si>
  <si>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</si>
  <si>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</si>
  <si>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</si>
  <si>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</si>
  <si>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</si>
  <si>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</si>
  <si>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</si>
  <si>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</si>
  <si>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</si>
  <si>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</si>
  <si>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</si>
  <si>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</si>
  <si>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</si>
  <si>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</si>
  <si>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</si>
  <si>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</si>
  <si>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</si>
  <si>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</si>
  <si>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</si>
  <si>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</si>
  <si>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</si>
  <si>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</si>
  <si>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</si>
  <si>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</si>
  <si>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</si>
  <si>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</si>
  <si>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</si>
  <si>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</si>
  <si>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</si>
  <si>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</si>
  <si>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</si>
  <si>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</si>
  <si>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</si>
  <si>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</si>
  <si>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</si>
  <si>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</si>
  <si>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</si>
  <si>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</si>
  <si>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</si>
  <si>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</si>
  <si>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</si>
  <si>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</si>
  <si>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</si>
  <si>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</si>
  <si>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</si>
  <si>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</si>
  <si>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</si>
  <si>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</si>
  <si>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</si>
  <si>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</si>
  <si>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</si>
  <si>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</si>
  <si>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</si>
  <si>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</si>
  <si>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</si>
  <si>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</si>
  <si>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</si>
  <si>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</si>
  <si>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</si>
  <si>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</si>
  <si>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</si>
  <si>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</si>
  <si>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</si>
  <si>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</si>
  <si>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</si>
  <si>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</si>
  <si>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</si>
  <si>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</si>
  <si>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</si>
  <si>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</si>
  <si>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</si>
  <si>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</si>
  <si>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</si>
  <si>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</si>
  <si>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</si>
  <si>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</si>
  <si>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</si>
  <si>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</si>
  <si>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</si>
  <si>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</si>
  <si>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</si>
  <si>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</si>
  <si>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</si>
  <si>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</si>
  <si>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</si>
  <si>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</si>
  <si>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</si>
  <si>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</si>
  <si>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</si>
  <si>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</si>
  <si>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</si>
  <si>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</si>
  <si>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</si>
  <si>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</si>
  <si>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</si>
  <si>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</si>
  <si>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</si>
  <si>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</si>
  <si>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</si>
  <si>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</si>
  <si>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</si>
  <si>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</si>
  <si>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</si>
  <si>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</si>
  <si>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</si>
  <si>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</si>
  <si>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</si>
  <si>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</si>
  <si>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</si>
  <si>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</si>
  <si>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</si>
  <si>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</si>
  <si>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</si>
  <si>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</si>
  <si>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</si>
  <si>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</si>
  <si>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</si>
  <si>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</si>
  <si>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</si>
  <si>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</si>
  <si>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</si>
  <si>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</si>
  <si>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</si>
  <si>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</si>
  <si>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</si>
  <si>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</si>
  <si>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</si>
  <si>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</si>
  <si>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</si>
  <si>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</si>
  <si>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</si>
  <si>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</si>
  <si>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</si>
  <si>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</si>
  <si>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</si>
  <si>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</si>
  <si>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</si>
  <si>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</si>
  <si>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</si>
  <si>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</si>
  <si>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</si>
  <si>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</si>
  <si>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</si>
  <si>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</si>
  <si>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</si>
  <si>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</si>
  <si>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</si>
  <si>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</si>
  <si>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</si>
  <si>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</si>
  <si>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</si>
  <si>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</si>
  <si>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</si>
  <si>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</si>
  <si>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</si>
  <si>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</si>
  <si>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</si>
  <si>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</si>
  <si>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</si>
  <si>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</si>
  <si>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</si>
  <si>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</si>
  <si>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</si>
  <si>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</si>
  <si>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</si>
  <si>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</si>
  <si>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</si>
  <si>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</si>
  <si>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</si>
  <si>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</si>
  <si>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</si>
  <si>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</si>
  <si>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</si>
  <si>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</si>
  <si>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</si>
  <si>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</si>
  <si>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</si>
  <si>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</si>
  <si>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</si>
  <si>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</si>
  <si>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</si>
  <si>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</si>
  <si>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</si>
  <si>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</si>
  <si>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</si>
  <si>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</si>
  <si>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</si>
  <si>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</si>
  <si>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</si>
  <si>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</si>
  <si>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</si>
  <si>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</si>
  <si>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</si>
  <si>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</si>
  <si>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</si>
  <si>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</si>
  <si>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</si>
  <si>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</si>
  <si>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</si>
  <si>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</si>
  <si>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</si>
  <si>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</si>
  <si>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</si>
  <si>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</si>
  <si>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</si>
  <si>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</si>
  <si>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</si>
  <si>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</si>
  <si>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</si>
  <si>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</si>
  <si>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</si>
  <si>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</si>
  <si>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</si>
  <si>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</si>
  <si>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</si>
  <si>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</si>
  <si>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</si>
  <si>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</si>
  <si>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</si>
  <si>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</si>
  <si>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</si>
  <si>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</si>
  <si>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</si>
  <si>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</si>
  <si>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</si>
  <si>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</si>
  <si>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</si>
  <si>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</si>
  <si>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</si>
  <si>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</si>
  <si>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</si>
  <si>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</si>
  <si>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</si>
  <si>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</si>
  <si>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</si>
  <si>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</si>
  <si>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</si>
  <si>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</si>
  <si>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</si>
  <si>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</si>
  <si>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</si>
  <si>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</si>
  <si>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</si>
  <si>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</si>
  <si>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</si>
  <si>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</si>
  <si>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</si>
  <si>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</si>
  <si>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</si>
  <si>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</si>
  <si>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</si>
  <si>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</si>
  <si>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</si>
  <si>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</si>
  <si>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</si>
  <si>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</si>
  <si>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</si>
  <si>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</si>
  <si>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</si>
  <si>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</si>
  <si>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</si>
  <si>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</si>
  <si>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</si>
  <si>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</si>
  <si>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</si>
  <si>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</si>
  <si>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</si>
  <si>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</si>
  <si>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</si>
  <si>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</si>
  <si>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</si>
  <si>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</si>
  <si>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</si>
  <si>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</si>
  <si>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</si>
  <si>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</si>
  <si>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</si>
  <si>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</si>
  <si>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</si>
  <si>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</si>
  <si>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</si>
  <si>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</si>
  <si>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</si>
  <si>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</si>
  <si>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</si>
  <si>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</si>
  <si>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</si>
  <si>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</si>
  <si>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</si>
  <si>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</si>
  <si>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</si>
  <si>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</si>
  <si>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</si>
  <si>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</si>
  <si>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</si>
  <si>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</si>
  <si>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</si>
  <si>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</si>
  <si>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</si>
  <si>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</si>
  <si>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</si>
  <si>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</si>
  <si>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</si>
  <si>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</si>
  <si>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</si>
  <si>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</si>
  <si>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</si>
  <si>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</si>
  <si>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</si>
  <si>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</si>
  <si>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</si>
  <si>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</si>
  <si>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</si>
  <si>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</si>
  <si>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</si>
  <si>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</si>
  <si>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</si>
  <si>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</si>
  <si>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</si>
  <si>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</si>
  <si>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</si>
  <si>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</si>
  <si>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</si>
  <si>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</si>
  <si>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</si>
  <si>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</si>
  <si>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</si>
  <si>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</si>
  <si>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</si>
  <si>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</si>
  <si>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</si>
  <si>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</si>
  <si>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</si>
  <si>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</si>
  <si>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</si>
  <si>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</si>
  <si>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</si>
  <si>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</si>
  <si>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</si>
  <si>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</si>
  <si>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</si>
  <si>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</si>
  <si>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</si>
  <si>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</si>
  <si>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</si>
  <si>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</si>
  <si>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</si>
  <si>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</si>
  <si>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</si>
  <si>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</si>
  <si>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</si>
  <si>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</si>
  <si>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</si>
  <si>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</si>
  <si>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</si>
  <si>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</si>
  <si>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</si>
  <si>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</si>
  <si>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</si>
  <si>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</si>
  <si>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</si>
  <si>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</si>
  <si>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</si>
  <si>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</si>
  <si>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</si>
  <si>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</si>
  <si>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</si>
  <si>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</si>
  <si>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</si>
  <si>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</si>
  <si>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</si>
  <si>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</si>
  <si>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</si>
  <si>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</si>
  <si>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</si>
  <si>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</si>
  <si>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</si>
  <si>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</si>
  <si>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</si>
  <si>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</si>
  <si>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</si>
  <si>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</si>
  <si>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</si>
  <si>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</si>
  <si>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</si>
  <si>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</si>
  <si>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</si>
  <si>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</si>
  <si>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</si>
  <si>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</si>
  <si>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</si>
  <si>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</si>
  <si>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</si>
  <si>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</si>
  <si>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</si>
  <si>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</si>
  <si>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</si>
  <si>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</si>
  <si>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</si>
  <si>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</si>
  <si>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</si>
  <si>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</si>
  <si>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</si>
  <si>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</si>
  <si>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</si>
  <si>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</si>
  <si>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</si>
  <si>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</si>
  <si>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</si>
  <si>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</si>
  <si>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</si>
  <si>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</si>
  <si>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</si>
  <si>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</si>
  <si>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</si>
  <si>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</si>
  <si>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</si>
  <si>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</si>
  <si>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</si>
  <si>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</si>
  <si>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</si>
  <si>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</si>
  <si>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</si>
  <si>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</si>
  <si>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</si>
  <si>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</si>
  <si>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</si>
  <si>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</si>
  <si>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</si>
  <si>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</si>
  <si>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</si>
  <si>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</si>
  <si>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</si>
  <si>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</si>
  <si>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</si>
  <si>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</si>
  <si>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</si>
  <si>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</si>
  <si>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</si>
  <si>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</si>
  <si>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</si>
  <si>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</si>
  <si>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</si>
  <si>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</si>
  <si>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</si>
  <si>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</si>
  <si>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</si>
  <si>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</si>
  <si>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</si>
  <si>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</si>
  <si>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</si>
  <si>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</si>
  <si>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</si>
  <si>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</si>
  <si>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</si>
  <si>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</si>
  <si>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</si>
  <si>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</si>
  <si>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</si>
  <si>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</si>
  <si>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</si>
  <si>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</si>
  <si>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</si>
  <si>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</si>
  <si>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</si>
  <si>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</si>
  <si>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</si>
  <si>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</si>
  <si>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</si>
  <si>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</si>
  <si>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</si>
  <si>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</si>
  <si>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</si>
  <si>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</si>
  <si>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</si>
  <si>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</si>
  <si>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</si>
  <si>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</si>
  <si>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</si>
  <si>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</si>
  <si>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</si>
  <si>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</si>
  <si>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</si>
  <si>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</si>
  <si>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</si>
  <si>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</si>
  <si>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</si>
  <si>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</si>
  <si>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</si>
  <si>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</si>
  <si>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</si>
  <si>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</si>
  <si>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</si>
  <si>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</si>
  <si>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</si>
  <si>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</si>
  <si>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</si>
  <si>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</si>
  <si>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</si>
  <si>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</si>
  <si>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</si>
  <si>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</si>
  <si>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</si>
  <si>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</si>
  <si>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</si>
  <si>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</si>
  <si>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</si>
  <si>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</si>
  <si>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</si>
  <si>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</si>
  <si>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</si>
  <si>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</si>
  <si>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</si>
  <si>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</si>
  <si>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</si>
  <si>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</si>
  <si>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</si>
  <si>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</si>
  <si>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</si>
  <si>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</si>
  <si>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</si>
  <si>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</si>
  <si>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</si>
  <si>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</si>
  <si>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</si>
  <si>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</si>
  <si>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</si>
  <si>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</si>
  <si>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</si>
  <si>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</si>
  <si>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</si>
  <si>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</si>
  <si>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</si>
  <si>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</si>
  <si>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</si>
  <si>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</si>
  <si>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</si>
  <si>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</si>
  <si>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</si>
  <si>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</si>
  <si>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</si>
  <si>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</si>
  <si>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</si>
  <si>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</si>
  <si>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</si>
  <si>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</si>
  <si>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</si>
  <si>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</si>
  <si>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</si>
  <si>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</si>
  <si>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</si>
  <si>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</si>
  <si>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</si>
  <si>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</si>
  <si>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</si>
  <si>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</si>
  <si>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</si>
  <si>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</si>
  <si>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</si>
  <si>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</si>
  <si>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</si>
  <si>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</si>
  <si>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</si>
  <si>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</si>
  <si>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</si>
  <si>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</si>
  <si>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</si>
  <si>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</si>
  <si>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</si>
  <si>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</si>
  <si>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</si>
  <si>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</si>
  <si>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</si>
  <si>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</si>
  <si>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</si>
  <si>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</si>
  <si>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</si>
  <si>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</si>
  <si>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</si>
  <si>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</si>
  <si>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</si>
  <si>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</si>
  <si>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</si>
  <si>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</si>
  <si>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</si>
  <si>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</si>
  <si>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</si>
  <si>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</si>
  <si>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</si>
  <si>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</si>
  <si>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</si>
  <si>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</si>
  <si>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</si>
  <si>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</si>
  <si>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</si>
  <si>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</si>
  <si>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</si>
  <si>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</si>
  <si>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</si>
  <si>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</si>
  <si>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</si>
  <si>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</si>
  <si>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</si>
  <si>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</si>
  <si>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</si>
  <si>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</si>
  <si>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</si>
  <si>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</si>
  <si>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</si>
  <si>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</si>
  <si>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</si>
  <si>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</si>
  <si>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</si>
  <si>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</si>
  <si>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</si>
  <si>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</si>
  <si>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</si>
  <si>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</si>
  <si>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</si>
  <si>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</si>
  <si>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</si>
  <si>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</si>
  <si>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</si>
  <si>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</si>
  <si>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</si>
  <si>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</si>
  <si>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</si>
  <si>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</si>
  <si>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</si>
  <si>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</si>
  <si>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</si>
  <si>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</si>
  <si>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</si>
  <si>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</si>
  <si>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</si>
  <si>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</si>
  <si>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</si>
  <si>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</si>
  <si>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</si>
  <si>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</si>
  <si>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</si>
  <si>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</si>
  <si>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</si>
  <si>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</si>
  <si>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</si>
  <si>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</si>
  <si>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</si>
  <si>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</si>
  <si>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</si>
  <si>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</si>
  <si>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</si>
  <si>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</si>
  <si>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</si>
  <si>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</si>
  <si>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</si>
  <si>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</si>
  <si>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</si>
  <si>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</si>
  <si>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</si>
  <si>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</si>
  <si>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</si>
  <si>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</si>
  <si>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</si>
  <si>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</si>
  <si>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</si>
  <si>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</si>
  <si>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</si>
  <si>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</si>
  <si>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</si>
  <si>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</si>
  <si>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</si>
  <si>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</si>
  <si>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</si>
  <si>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</si>
  <si>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</si>
  <si>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</si>
  <si>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</si>
  <si>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</si>
  <si>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</si>
  <si>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</si>
  <si>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</si>
  <si>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</si>
  <si>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</si>
  <si>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</si>
  <si>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</si>
  <si>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</si>
  <si>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</si>
  <si>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</si>
  <si>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</si>
  <si>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</si>
  <si>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</si>
  <si>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</si>
  <si>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</si>
  <si>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</si>
  <si>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</si>
  <si>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</si>
  <si>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</si>
  <si>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</si>
  <si>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</si>
  <si>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</si>
  <si>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</si>
  <si>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</si>
  <si>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</si>
  <si>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</si>
  <si>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</si>
  <si>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</si>
  <si>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</si>
  <si>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</si>
  <si>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</si>
  <si>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</si>
  <si>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</si>
  <si>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</si>
  <si>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</si>
  <si>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</si>
  <si>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</si>
  <si>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</si>
  <si>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</si>
  <si>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</si>
  <si>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</si>
  <si>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</si>
  <si>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</si>
  <si>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</si>
  <si>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</si>
  <si>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</si>
  <si>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</si>
  <si>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</si>
  <si>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</si>
  <si>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</si>
  <si>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</si>
  <si>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</si>
  <si>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</si>
  <si>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</si>
  <si>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</si>
  <si>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</si>
  <si>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</si>
  <si>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</si>
  <si>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</si>
  <si>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</si>
  <si>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</si>
  <si>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</si>
  <si>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</si>
  <si>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</si>
  <si>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</si>
  <si>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</si>
  <si>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</si>
  <si>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</si>
  <si>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</si>
  <si>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</si>
  <si>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</si>
  <si>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</si>
  <si>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</si>
  <si>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</si>
  <si>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</si>
  <si>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</si>
  <si>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</si>
  <si>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</si>
  <si>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</si>
  <si>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</si>
  <si>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</si>
  <si>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</si>
  <si>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</si>
  <si>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</si>
  <si>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</si>
  <si>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</si>
  <si>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</si>
  <si>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</si>
  <si>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</si>
  <si>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</si>
  <si>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</si>
  <si>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</si>
  <si>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</si>
  <si>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</si>
  <si>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</si>
  <si>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</si>
  <si>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</si>
  <si>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</si>
  <si>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</si>
  <si>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</si>
  <si>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</si>
  <si>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</si>
  <si>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</si>
  <si>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</si>
  <si>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</si>
  <si>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</si>
  <si>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</si>
  <si>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</si>
  <si>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</si>
  <si>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</si>
  <si>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</si>
  <si>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</si>
  <si>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</si>
  <si>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</si>
  <si>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</si>
  <si>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</si>
  <si>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</si>
  <si>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</si>
  <si>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</si>
  <si>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</si>
  <si>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</si>
  <si>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</si>
  <si>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</si>
  <si>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</si>
  <si>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</si>
  <si>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</si>
  <si>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</si>
  <si>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</si>
  <si>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</si>
  <si>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</si>
  <si>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</si>
  <si>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</si>
  <si>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</si>
  <si>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</si>
  <si>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</si>
  <si>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</si>
  <si>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</si>
  <si>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</si>
  <si>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</si>
  <si>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</si>
  <si>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</si>
  <si>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</si>
  <si>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</si>
  <si>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</si>
  <si>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</si>
  <si>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</si>
  <si>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</si>
  <si>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</si>
  <si>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</si>
  <si>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</si>
  <si>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</si>
  <si>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</si>
  <si>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</si>
  <si>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</si>
  <si>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</si>
  <si>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</si>
  <si>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</si>
  <si>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</si>
  <si>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</si>
  <si>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</si>
  <si>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</si>
  <si>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</si>
  <si>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</si>
  <si>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</si>
  <si>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</si>
  <si>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</si>
  <si>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</si>
  <si>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</si>
  <si>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</si>
  <si>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</si>
  <si>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</si>
  <si>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</si>
  <si>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</si>
  <si>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</si>
  <si>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</si>
  <si>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</si>
  <si>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</si>
  <si>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</si>
  <si>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</si>
  <si>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</si>
  <si>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</si>
  <si>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</si>
  <si>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</si>
  <si>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</si>
  <si>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</si>
  <si>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</si>
  <si>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</si>
  <si>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</si>
  <si>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</si>
  <si>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</si>
  <si>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</si>
  <si>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</si>
  <si>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</si>
  <si>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</si>
  <si>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</si>
  <si>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</si>
  <si>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</si>
  <si>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</si>
  <si>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</si>
  <si>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</si>
  <si>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</si>
  <si>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</si>
  <si>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</si>
  <si>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</si>
  <si>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</si>
  <si>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</si>
  <si>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</si>
  <si>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</si>
  <si>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</si>
  <si>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</si>
  <si>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</si>
  <si>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</si>
  <si>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</si>
  <si>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</si>
  <si>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</si>
  <si>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</si>
  <si>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</si>
  <si>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</si>
  <si>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</si>
  <si>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</si>
  <si>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</si>
  <si>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</si>
  <si>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</si>
  <si>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</si>
  <si>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</si>
  <si>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</si>
  <si>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</si>
  <si>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</si>
  <si>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</si>
  <si>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</si>
  <si>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</si>
  <si>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</si>
  <si>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</si>
  <si>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</si>
  <si>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</si>
  <si>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</si>
  <si>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</si>
  <si>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</si>
  <si>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</si>
  <si>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</si>
  <si>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</si>
  <si>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</si>
  <si>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</si>
  <si>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</si>
  <si>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</si>
  <si>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</si>
  <si>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</si>
  <si>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</si>
  <si>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</si>
  <si>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</si>
  <si>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</si>
  <si>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</si>
  <si>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</si>
  <si>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</si>
  <si>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</si>
  <si>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</si>
  <si>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</si>
  <si>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</si>
  <si>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</si>
  <si>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</si>
  <si>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</si>
  <si>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</si>
  <si>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</si>
  <si>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</si>
  <si>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</si>
  <si>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</si>
  <si>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</si>
  <si>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</si>
  <si>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</si>
  <si>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</si>
  <si>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</si>
  <si>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</si>
  <si>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</si>
  <si>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</si>
  <si>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</si>
  <si>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</si>
  <si>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</si>
  <si>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</si>
  <si>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</si>
  <si>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</si>
  <si>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</si>
  <si>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</si>
  <si>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</si>
  <si>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</si>
  <si>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</si>
  <si>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</si>
  <si>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</si>
  <si>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</si>
  <si>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</si>
  <si>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</si>
  <si>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</si>
  <si>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</si>
  <si>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</si>
  <si>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</si>
  <si>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</si>
  <si>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</si>
  <si>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</si>
  <si>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</si>
  <si>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</si>
  <si>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</si>
  <si>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</si>
  <si>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</si>
  <si>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</si>
  <si>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</si>
  <si>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</si>
  <si>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</si>
  <si>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</si>
  <si>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</si>
  <si>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</si>
  <si>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</si>
  <si>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</si>
  <si>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</si>
  <si>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</si>
  <si>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</si>
  <si>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</si>
  <si>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</si>
  <si>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</si>
  <si>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</si>
  <si>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</si>
  <si>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</si>
  <si>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</si>
  <si>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</si>
  <si>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</si>
  <si>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</si>
  <si>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</si>
  <si>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</si>
  <si>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</si>
  <si>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</si>
  <si>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</si>
  <si>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</si>
  <si>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</si>
  <si>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</si>
  <si>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</si>
  <si>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</si>
  <si>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</si>
  <si>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</si>
  <si>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</si>
  <si>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</si>
  <si>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</si>
  <si>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</si>
  <si>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</si>
  <si>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</si>
  <si>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</si>
  <si>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</si>
  <si>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</si>
  <si>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</si>
  <si>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</si>
  <si>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</si>
  <si>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</si>
  <si>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</si>
  <si>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</si>
  <si>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</si>
  <si>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</si>
  <si>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</si>
  <si>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</si>
  <si>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</si>
  <si>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</si>
  <si>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</si>
  <si>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</si>
  <si>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</si>
  <si>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</si>
  <si>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</si>
  <si>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</si>
  <si>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</si>
  <si>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</si>
  <si>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</si>
  <si>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</si>
  <si>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</si>
  <si>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</si>
  <si>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</si>
  <si>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</si>
  <si>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</si>
  <si>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</si>
  <si>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</si>
  <si>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</si>
  <si>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</si>
  <si>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</si>
  <si>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</si>
  <si>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</si>
  <si>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</si>
  <si>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</si>
  <si>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</si>
  <si>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</si>
  <si>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</si>
  <si>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</si>
  <si>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</si>
  <si>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</si>
  <si>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</si>
  <si>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</si>
  <si>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</si>
  <si>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</si>
  <si>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</si>
  <si>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</si>
  <si>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</si>
  <si>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</si>
  <si>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</si>
  <si>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</si>
  <si>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</si>
  <si>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</si>
  <si>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</si>
  <si>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</si>
  <si>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</si>
  <si>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</si>
  <si>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</si>
  <si>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</si>
  <si>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</si>
  <si>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</si>
  <si>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</si>
  <si>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</si>
  <si>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</si>
  <si>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</si>
  <si>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</si>
  <si>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</si>
  <si>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</si>
  <si>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</si>
  <si>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</si>
  <si>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</si>
  <si>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</si>
  <si>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</si>
  <si>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</si>
  <si>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</si>
  <si>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</si>
  <si>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</si>
  <si>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</si>
  <si>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</si>
  <si>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</si>
  <si>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</si>
  <si>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</si>
  <si>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</si>
  <si>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</si>
  <si>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</si>
  <si>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</si>
  <si>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</si>
  <si>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</si>
  <si>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</si>
  <si>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</si>
  <si>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</si>
  <si>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</si>
  <si>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</si>
  <si>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</si>
  <si>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</si>
  <si>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</si>
  <si>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</si>
  <si>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</si>
  <si>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</si>
  <si>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</si>
  <si>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</si>
  <si>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</si>
  <si>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</si>
  <si>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</si>
  <si>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</si>
  <si>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</si>
  <si>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</si>
  <si>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</si>
  <si>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</si>
  <si>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</si>
  <si>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</si>
  <si>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</si>
  <si>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</si>
  <si>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</si>
  <si>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</si>
  <si>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</si>
  <si>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</si>
  <si>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</si>
  <si>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</si>
  <si>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</si>
  <si>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</si>
  <si>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</si>
  <si>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</si>
  <si>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</si>
  <si>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</si>
  <si>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</si>
  <si>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</si>
  <si>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</si>
  <si>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</si>
  <si>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</si>
  <si>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</si>
  <si>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</si>
  <si>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</si>
  <si>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</si>
  <si>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</si>
  <si>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</si>
  <si>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</si>
  <si>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</si>
  <si>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</si>
  <si>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</si>
  <si>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</si>
  <si>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</si>
  <si>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</si>
  <si>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</si>
  <si>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</si>
  <si>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</si>
  <si>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</si>
  <si>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</si>
  <si>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</si>
  <si>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</si>
  <si>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</si>
  <si>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</si>
  <si>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</si>
  <si>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</si>
  <si>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</si>
  <si>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</si>
  <si>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</si>
  <si>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</si>
  <si>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</si>
  <si>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</si>
  <si>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</si>
  <si>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</si>
  <si>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</si>
  <si>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</si>
  <si>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</si>
  <si>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</si>
  <si>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</si>
  <si>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</si>
  <si>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</si>
  <si>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</si>
  <si>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</si>
  <si>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</si>
  <si>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</si>
  <si>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</si>
  <si>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</si>
  <si>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</si>
  <si>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</si>
  <si>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</si>
  <si>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</si>
  <si>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</si>
  <si>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</si>
  <si>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</si>
  <si>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</si>
  <si>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</si>
  <si>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</si>
  <si>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</si>
  <si>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</si>
  <si>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</si>
  <si>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</si>
  <si>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</si>
  <si>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</si>
  <si>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</si>
  <si>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</si>
  <si>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</si>
  <si>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</si>
  <si>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</si>
  <si>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</si>
  <si>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</si>
  <si>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</si>
  <si>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</si>
  <si>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</si>
  <si>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</si>
  <si>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</si>
  <si>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</si>
  <si>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</si>
  <si>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</si>
  <si>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</si>
  <si>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</si>
  <si>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</si>
  <si>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</si>
  <si>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</si>
  <si>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</si>
  <si>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</si>
  <si>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</si>
  <si>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</si>
  <si>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</si>
  <si>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</si>
  <si>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</si>
  <si>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</si>
  <si>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</si>
  <si>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</si>
  <si>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</si>
  <si>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</si>
  <si>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</si>
  <si>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</si>
  <si>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</si>
  <si>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</si>
  <si>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</si>
  <si>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</si>
  <si>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</si>
  <si>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</si>
  <si>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</si>
  <si>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</si>
  <si>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</si>
  <si>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</si>
  <si>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</si>
  <si>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</si>
  <si>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</si>
  <si>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</si>
  <si>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</si>
  <si>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</si>
  <si>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</si>
  <si>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</si>
  <si>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</si>
  <si>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</si>
  <si>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</si>
  <si>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</si>
  <si>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</si>
  <si>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</si>
  <si>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</si>
  <si>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</si>
  <si>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</si>
  <si>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</si>
  <si>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</si>
  <si>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</si>
  <si>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</si>
  <si>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</si>
  <si>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</si>
  <si>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</si>
  <si>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</si>
  <si>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</si>
  <si>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</si>
  <si>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</si>
  <si>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</si>
  <si>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</si>
  <si>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</si>
  <si>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</si>
  <si>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</si>
  <si>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</si>
  <si>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</si>
  <si>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</si>
  <si>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</si>
  <si>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</si>
  <si>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</si>
  <si>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</si>
  <si>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</si>
  <si>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</si>
  <si>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</si>
  <si>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</si>
  <si>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</si>
  <si>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</si>
  <si>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</si>
  <si>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</si>
  <si>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</si>
  <si>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</si>
  <si>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</si>
  <si>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</si>
  <si>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</si>
  <si>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</si>
  <si>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</si>
  <si>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</si>
  <si>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</si>
  <si>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</si>
  <si>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</si>
  <si>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</si>
  <si>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</si>
  <si>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</si>
  <si>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</si>
  <si>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</si>
  <si>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</si>
  <si>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</si>
  <si>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</si>
  <si>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</si>
  <si>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</si>
  <si>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</si>
  <si>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</si>
  <si>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</si>
  <si>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</si>
  <si>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</si>
  <si>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</si>
  <si>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</si>
  <si>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</si>
  <si>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</si>
  <si>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</si>
  <si>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</si>
  <si>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</si>
  <si>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</si>
  <si>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</si>
  <si>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</si>
  <si>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</si>
  <si>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</si>
  <si>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</si>
  <si>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</si>
  <si>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</si>
  <si>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</si>
  <si>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</si>
  <si>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</si>
  <si>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</si>
  <si>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</si>
  <si>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</si>
  <si>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</si>
  <si>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</si>
  <si>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</si>
  <si>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</si>
  <si>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</si>
  <si>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</si>
  <si>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</si>
  <si>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</si>
  <si>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</si>
  <si>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</si>
  <si>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</si>
  <si>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</si>
  <si>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</si>
  <si>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</si>
  <si>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</si>
  <si>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</si>
  <si>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</si>
  <si>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</si>
  <si>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</si>
  <si>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</si>
  <si>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</si>
  <si>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</si>
  <si>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</si>
  <si>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</si>
  <si>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</si>
  <si>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</si>
  <si>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</si>
  <si>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</si>
  <si>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</si>
  <si>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</si>
  <si>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</si>
  <si>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</si>
  <si>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</si>
  <si>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</si>
  <si>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</si>
  <si>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</si>
  <si>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</si>
  <si>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</si>
  <si>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</si>
  <si>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</si>
  <si>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</si>
  <si>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</si>
  <si>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</si>
  <si>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</si>
  <si>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</si>
  <si>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</si>
  <si>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</si>
  <si>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</si>
  <si>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</si>
  <si>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</si>
  <si>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</si>
  <si>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</si>
  <si>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</si>
  <si>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</si>
  <si>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</si>
  <si>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</si>
  <si>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</si>
  <si>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</si>
  <si>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</si>
  <si>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</si>
  <si>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</si>
  <si>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</si>
  <si>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</si>
  <si>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</si>
  <si>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</si>
  <si>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</si>
  <si>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</si>
  <si>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</si>
  <si>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</si>
  <si>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</si>
  <si>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</si>
  <si>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</si>
  <si>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</si>
  <si>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</si>
  <si>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</si>
  <si>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</si>
  <si>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</si>
  <si>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</si>
  <si>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</si>
  <si>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</si>
  <si>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</si>
  <si>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</si>
  <si>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</si>
  <si>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</si>
  <si>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</si>
  <si>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</si>
  <si>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</si>
  <si>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</si>
  <si>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</si>
  <si>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</si>
  <si>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</si>
  <si>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</si>
  <si>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</si>
  <si>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</si>
  <si>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</si>
  <si>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</si>
  <si>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</si>
  <si>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</si>
  <si>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</si>
  <si>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</si>
  <si>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</si>
  <si>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</si>
  <si>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</si>
  <si>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</si>
  <si>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</si>
  <si>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</si>
  <si>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</si>
  <si>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</si>
  <si>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</si>
  <si>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</si>
  <si>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</si>
  <si>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</si>
  <si>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</si>
  <si>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</si>
  <si>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</si>
  <si>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</si>
  <si>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</si>
  <si>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</si>
  <si>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</si>
  <si>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</si>
  <si>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</si>
  <si>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</si>
  <si>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</si>
  <si>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</si>
  <si>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</si>
  <si>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</si>
  <si>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</si>
  <si>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</si>
  <si>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</si>
  <si>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</si>
  <si>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</si>
  <si>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</si>
  <si>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</si>
  <si>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</si>
  <si>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</si>
  <si>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</si>
  <si>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</si>
  <si>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</si>
  <si>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</si>
  <si>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</si>
  <si>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</si>
  <si>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</si>
  <si>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</si>
  <si>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</si>
  <si>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</si>
  <si>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</si>
  <si>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</si>
  <si>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</si>
  <si>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</si>
  <si>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</si>
  <si>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</si>
  <si>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</si>
  <si>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</si>
  <si>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</si>
  <si>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</si>
  <si>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</si>
  <si>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</si>
  <si>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</si>
  <si>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</si>
  <si>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</si>
  <si>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</si>
  <si>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</si>
  <si>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</si>
  <si>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</si>
  <si>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</si>
  <si>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</si>
  <si>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</si>
  <si>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</si>
  <si>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</si>
  <si>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</si>
  <si>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</si>
  <si>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</si>
  <si>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</si>
  <si>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</si>
  <si>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</si>
  <si>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</si>
  <si>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</si>
  <si>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</si>
  <si>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</si>
  <si>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</si>
  <si>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</si>
  <si>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</si>
  <si>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</si>
  <si>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</si>
  <si>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</si>
  <si>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</si>
  <si>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</si>
  <si>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</si>
  <si>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</si>
  <si>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</si>
  <si>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</si>
  <si>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</si>
  <si>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</si>
  <si>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</si>
  <si>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</si>
  <si>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</si>
  <si>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</si>
  <si>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</si>
  <si>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</si>
  <si>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</si>
  <si>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</si>
  <si>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</si>
  <si>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</si>
  <si>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</si>
  <si>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</si>
  <si>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</si>
  <si>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</si>
  <si>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</si>
  <si>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</si>
  <si>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</si>
  <si>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</si>
  <si>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</si>
  <si>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</si>
  <si>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</si>
  <si>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</si>
  <si>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</si>
  <si>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</si>
  <si>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</si>
  <si>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</si>
  <si>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</si>
  <si>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</si>
  <si>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</si>
  <si>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</si>
  <si>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</si>
  <si>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</si>
  <si>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</si>
  <si>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</si>
  <si>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</si>
  <si>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</si>
  <si>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</si>
  <si>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</si>
  <si>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</si>
  <si>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</si>
  <si>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</si>
  <si>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</si>
  <si>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</si>
  <si>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</si>
  <si>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</si>
  <si>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</si>
  <si>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</si>
  <si>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</si>
  <si>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</si>
  <si>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</si>
  <si>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</si>
  <si>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</si>
  <si>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</si>
  <si>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</si>
  <si>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</si>
  <si>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</si>
  <si>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</si>
  <si>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</si>
  <si>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</si>
  <si>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</si>
  <si>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</si>
  <si>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</si>
  <si>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</si>
  <si>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</si>
  <si>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</si>
  <si>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</si>
  <si>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</si>
  <si>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</si>
  <si>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</si>
  <si>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</si>
  <si>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</si>
  <si>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</si>
  <si>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</si>
  <si>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</si>
  <si>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</si>
  <si>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</si>
  <si>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</si>
  <si>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</si>
  <si>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</si>
  <si>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</si>
  <si>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</si>
  <si>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</si>
  <si>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</si>
  <si>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</si>
  <si>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</si>
  <si>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</si>
  <si>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</si>
  <si>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</si>
  <si>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</si>
  <si>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</si>
  <si>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</si>
  <si>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</si>
  <si>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</si>
  <si>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</si>
  <si>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</si>
  <si>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</si>
  <si>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</si>
  <si>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</si>
  <si>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</si>
  <si>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</si>
  <si>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</si>
  <si>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</si>
  <si>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</si>
  <si>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</si>
  <si>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</si>
  <si>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</si>
  <si>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</si>
  <si>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</si>
  <si>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</si>
  <si>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</si>
  <si>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</si>
  <si>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</si>
  <si>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</si>
  <si>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</si>
  <si>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</si>
  <si>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</si>
  <si>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</si>
  <si>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</si>
  <si>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</si>
  <si>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</si>
  <si>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</si>
  <si>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</si>
  <si>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</si>
  <si>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</si>
  <si>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</si>
  <si>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</si>
  <si>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</si>
  <si>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</si>
  <si>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</si>
  <si>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</si>
  <si>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</si>
  <si>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</si>
  <si>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</si>
  <si>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</si>
  <si>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</si>
  <si>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</si>
  <si>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</si>
  <si>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</si>
  <si>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</si>
  <si>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</si>
  <si>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</si>
  <si>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</si>
  <si>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</si>
  <si>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</si>
  <si>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</si>
  <si>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</si>
  <si>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</si>
  <si>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</si>
  <si>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</si>
  <si>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</si>
  <si>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</si>
  <si>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</si>
  <si>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</si>
  <si>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</si>
  <si>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</si>
  <si>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</si>
  <si>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</si>
  <si>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</si>
  <si>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</si>
  <si>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</si>
  <si>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</si>
  <si>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</si>
  <si>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</si>
  <si>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</si>
  <si>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</si>
  <si>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</si>
  <si>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</si>
  <si>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</si>
  <si>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</si>
  <si>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</si>
  <si>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</si>
  <si>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</si>
  <si>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</si>
  <si>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</si>
  <si>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</si>
  <si>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</si>
  <si>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</si>
  <si>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</si>
  <si>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</si>
  <si>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</si>
  <si>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</si>
  <si>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</si>
  <si>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</si>
  <si>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</si>
  <si>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</si>
  <si>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</si>
  <si>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</si>
  <si>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</si>
  <si>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</si>
  <si>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</si>
  <si>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</si>
  <si>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</si>
  <si>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</si>
  <si>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</si>
  <si>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</si>
  <si>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</si>
  <si>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</si>
  <si>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</si>
  <si>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</si>
  <si>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</si>
  <si>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</si>
  <si>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</si>
  <si>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</si>
  <si>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</si>
  <si>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</si>
  <si>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</si>
  <si>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</si>
  <si>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</si>
  <si>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</si>
  <si>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</si>
  <si>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</si>
  <si>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</si>
  <si>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</si>
  <si>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</si>
  <si>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</si>
  <si>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</si>
  <si>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</si>
  <si>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</si>
  <si>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</si>
  <si>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</si>
  <si>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</si>
  <si>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</si>
  <si>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</si>
  <si>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</si>
  <si>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</si>
  <si>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</si>
  <si>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</si>
  <si>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</si>
  <si>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</si>
  <si>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</si>
  <si>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</si>
  <si>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</si>
  <si>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</si>
  <si>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</si>
  <si>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</si>
  <si>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</si>
  <si>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</si>
  <si>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</si>
  <si>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</si>
  <si>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</si>
  <si>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</si>
  <si>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</si>
  <si>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</si>
  <si>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</si>
  <si>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</si>
  <si>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</si>
  <si>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</si>
  <si>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</si>
  <si>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</si>
  <si>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</si>
  <si>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</si>
  <si>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</si>
  <si>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</si>
  <si>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</si>
  <si>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</si>
  <si>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</si>
  <si>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</si>
  <si>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</si>
  <si>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</si>
  <si>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</si>
  <si>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</si>
  <si>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</si>
  <si>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</si>
  <si>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</si>
  <si>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</si>
  <si>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</si>
  <si>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</si>
  <si>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</si>
  <si>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</si>
  <si>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</si>
  <si>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</si>
  <si>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</si>
  <si>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</si>
  <si>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</si>
  <si>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</si>
  <si>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</si>
  <si>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</si>
  <si>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</si>
  <si>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</si>
  <si>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</si>
  <si>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</si>
  <si>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</si>
  <si>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</si>
  <si>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</si>
  <si>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</si>
  <si>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</si>
  <si>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</si>
  <si>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</si>
  <si>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</si>
  <si>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</si>
  <si>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</si>
  <si>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</si>
  <si>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</si>
  <si>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</si>
  <si>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</si>
  <si>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</si>
  <si>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</si>
  <si>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</si>
  <si>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</si>
  <si>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</si>
  <si>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</si>
  <si>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</si>
  <si>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</si>
  <si>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</si>
  <si>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</si>
  <si>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</si>
  <si>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</si>
  <si>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</si>
  <si>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</si>
  <si>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</si>
  <si>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</si>
  <si>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</si>
  <si>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</si>
  <si>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</si>
  <si>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</si>
  <si>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</si>
  <si>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</si>
  <si>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</si>
  <si>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</si>
  <si>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</si>
  <si>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</si>
  <si>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</si>
  <si>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</si>
  <si>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</si>
  <si>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</si>
  <si>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</si>
  <si>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</si>
  <si>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</si>
  <si>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</si>
  <si>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</si>
  <si>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</si>
  <si>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</si>
  <si>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</si>
  <si>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</si>
  <si>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</si>
  <si>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</si>
  <si>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</si>
  <si>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</si>
  <si>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</si>
  <si>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</si>
  <si>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</si>
  <si>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</si>
  <si>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</si>
  <si>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</si>
  <si>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</si>
  <si>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</si>
  <si>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</si>
  <si>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</si>
  <si>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</si>
  <si>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</si>
  <si>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</si>
  <si>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</si>
  <si>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</si>
  <si>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</si>
  <si>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</si>
  <si>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</si>
  <si>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</si>
  <si>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</si>
  <si>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</si>
  <si>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</si>
  <si>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</si>
  <si>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</si>
  <si>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</si>
  <si>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</si>
  <si>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</si>
  <si>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</si>
  <si>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</si>
  <si>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</si>
  <si>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</si>
  <si>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</si>
  <si>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</si>
  <si>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</si>
  <si>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</si>
  <si>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</si>
  <si>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</si>
  <si>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</si>
  <si>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</si>
  <si>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</si>
  <si>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</si>
  <si>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</si>
  <si>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</si>
  <si>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</si>
  <si>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</si>
  <si>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</si>
  <si>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</si>
  <si>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</si>
  <si>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</si>
  <si>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</si>
  <si>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</si>
  <si>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</si>
  <si>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</si>
  <si>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</si>
  <si>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</si>
  <si>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</si>
  <si>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</si>
  <si>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</si>
  <si>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</si>
  <si>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</si>
  <si>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</si>
  <si>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</si>
  <si>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</si>
  <si>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</si>
  <si>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</si>
  <si>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</si>
  <si>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</si>
  <si>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</si>
  <si>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</si>
  <si>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</si>
  <si>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</si>
  <si>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</si>
  <si>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</si>
  <si>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</si>
  <si>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</si>
  <si>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</si>
  <si>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</si>
  <si>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</si>
  <si>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</si>
  <si>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</si>
  <si>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</si>
  <si>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</si>
  <si>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</si>
  <si>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</si>
  <si>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</si>
  <si>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</si>
  <si>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</si>
  <si>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</si>
  <si>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</si>
  <si>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</si>
  <si>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</si>
  <si>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</si>
  <si>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</si>
  <si>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</si>
  <si>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</si>
  <si>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</si>
  <si>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</si>
  <si>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</si>
  <si>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</si>
  <si>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</si>
  <si>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</si>
  <si>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</si>
  <si>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</si>
  <si>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</si>
  <si>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</si>
  <si>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</si>
  <si>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</si>
  <si>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</si>
  <si>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</si>
  <si>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</si>
  <si>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</si>
  <si>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</si>
  <si>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</si>
  <si>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</si>
  <si>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</si>
  <si>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</si>
  <si>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</si>
  <si>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</si>
  <si>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</si>
  <si>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</si>
  <si>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</si>
  <si>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</si>
  <si>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</si>
  <si>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</si>
  <si>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</si>
  <si>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</si>
  <si>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</si>
  <si>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</si>
  <si>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</si>
  <si>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</si>
  <si>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</si>
  <si>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</si>
  <si>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</si>
  <si>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</si>
  <si>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</si>
  <si>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</si>
  <si>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</si>
  <si>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</si>
  <si>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</si>
  <si>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</si>
  <si>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</si>
  <si>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</si>
  <si>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</si>
  <si>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</si>
  <si>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</si>
  <si>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</si>
  <si>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</si>
  <si>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</si>
  <si>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</si>
  <si>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</si>
  <si>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</si>
  <si>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</si>
  <si>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</si>
  <si>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</si>
  <si>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</si>
  <si>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</si>
  <si>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</si>
  <si>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</si>
  <si>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</si>
  <si>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</si>
  <si>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</si>
  <si>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</si>
  <si>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</si>
  <si>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</si>
  <si>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</si>
  <si>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</si>
  <si>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</si>
  <si>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</si>
  <si>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</si>
  <si>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</si>
  <si>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</si>
  <si>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</si>
  <si>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</si>
  <si>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</si>
  <si>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</si>
  <si>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</si>
  <si>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</si>
  <si>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</si>
  <si>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</si>
  <si>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</si>
  <si>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</si>
  <si>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</si>
  <si>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</si>
  <si>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</si>
  <si>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</si>
  <si>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</si>
  <si>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</si>
  <si>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</si>
  <si>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</si>
  <si>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</si>
  <si>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</si>
  <si>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</si>
  <si>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</si>
  <si>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</si>
  <si>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</si>
  <si>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</si>
  <si>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</si>
  <si>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</si>
  <si>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</si>
  <si>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</si>
  <si>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</si>
  <si>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</si>
  <si>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</si>
  <si>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</si>
  <si>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</si>
  <si>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</si>
  <si>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</si>
  <si>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</si>
  <si>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</si>
  <si>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</si>
  <si>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</si>
  <si>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</si>
  <si>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</si>
  <si>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</si>
  <si>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</si>
  <si>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</si>
  <si>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</si>
  <si>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</si>
  <si>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</si>
  <si>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</si>
  <si>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</si>
  <si>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</si>
  <si>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</si>
  <si>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</si>
  <si>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</si>
  <si>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</si>
  <si>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</si>
  <si>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</si>
  <si>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</si>
  <si>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</si>
  <si>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</si>
  <si>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</si>
  <si>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</si>
  <si>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</si>
  <si>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</si>
  <si>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</si>
  <si>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</si>
  <si>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</si>
  <si>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</si>
  <si>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</si>
  <si>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</si>
  <si>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</si>
  <si>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</si>
  <si>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</si>
  <si>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</si>
  <si>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</si>
  <si>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</si>
  <si>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</si>
  <si>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</si>
  <si>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</si>
  <si>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</si>
  <si>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</si>
  <si>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</si>
  <si>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</si>
  <si>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</si>
  <si>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</si>
  <si>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</si>
  <si>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</si>
  <si>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</si>
  <si>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</si>
  <si>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</si>
  <si>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</si>
  <si>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</si>
  <si>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</si>
  <si>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</si>
  <si>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</si>
  <si>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</si>
  <si>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</si>
  <si>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</si>
  <si>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</si>
  <si>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</si>
  <si>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</si>
  <si>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</si>
  <si>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</si>
  <si>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</si>
  <si>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</si>
  <si>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</si>
  <si>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</si>
  <si>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</si>
  <si>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</si>
  <si>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</si>
  <si>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</si>
  <si>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</si>
  <si>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</si>
  <si>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</si>
  <si>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</si>
  <si>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</si>
  <si>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</si>
  <si>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</si>
  <si>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</si>
  <si>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</si>
  <si>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</si>
  <si>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</si>
  <si>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</si>
  <si>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</si>
  <si>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</si>
  <si>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</si>
  <si>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</si>
  <si>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</si>
  <si>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</si>
  <si>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</si>
  <si>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</si>
  <si>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</si>
  <si>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</si>
  <si>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</si>
  <si>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</si>
  <si>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</si>
  <si>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</si>
  <si>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</si>
  <si>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</si>
  <si>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</si>
  <si>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</si>
  <si>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</si>
  <si>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</si>
  <si>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</si>
  <si>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</si>
  <si>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</si>
  <si>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</si>
  <si>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</si>
  <si>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</si>
  <si>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</si>
  <si>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</si>
  <si>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</si>
  <si>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</si>
  <si>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</si>
  <si>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</si>
  <si>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</si>
  <si>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</si>
  <si>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</si>
  <si>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</si>
  <si>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</si>
  <si>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</si>
  <si>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</si>
  <si>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</si>
  <si>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</si>
  <si>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</si>
  <si>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</si>
  <si>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</si>
  <si>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</si>
  <si>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</si>
  <si>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</si>
  <si>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</si>
  <si>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</si>
  <si>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</si>
  <si>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</si>
  <si>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</si>
  <si>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</si>
  <si>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</si>
  <si>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</si>
  <si>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</si>
  <si>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</si>
  <si>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</si>
  <si>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</si>
  <si>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</si>
  <si>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</si>
  <si>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</si>
  <si>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</si>
  <si>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</si>
  <si>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</si>
  <si>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</si>
  <si>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</si>
  <si>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</si>
  <si>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</si>
  <si>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</si>
  <si>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</si>
  <si>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</si>
  <si>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</si>
  <si>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</si>
  <si>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</si>
  <si>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</si>
  <si>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</si>
  <si>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</si>
  <si>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</si>
  <si>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</si>
  <si>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</si>
  <si>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</si>
  <si>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</si>
  <si>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</si>
  <si>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</si>
  <si>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</si>
  <si>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</si>
  <si>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</si>
  <si>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</si>
  <si>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</si>
  <si>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</si>
  <si>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</si>
  <si>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</si>
  <si>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</si>
  <si>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</si>
  <si>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</si>
  <si>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</si>
  <si>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</si>
  <si>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</si>
  <si>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</si>
  <si>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</si>
  <si>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</si>
  <si>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</si>
  <si>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</si>
  <si>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</si>
  <si>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</si>
  <si>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</si>
  <si>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</si>
  <si>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</si>
  <si>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</si>
  <si>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</si>
  <si>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</si>
  <si>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</si>
  <si>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</si>
  <si>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</si>
  <si>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</si>
  <si>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</si>
  <si>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</si>
  <si>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</si>
  <si>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</si>
  <si>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</si>
  <si>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</si>
  <si>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</si>
  <si>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</si>
  <si>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</si>
  <si>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</si>
  <si>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</si>
  <si>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</si>
  <si>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</si>
  <si>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</si>
  <si>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</si>
  <si>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</si>
  <si>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</si>
  <si>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</si>
  <si>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</si>
  <si>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</si>
  <si>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</si>
  <si>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</si>
  <si>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</si>
  <si>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</si>
  <si>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</si>
  <si>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</si>
  <si>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</si>
  <si>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</si>
  <si>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</si>
  <si>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</si>
  <si>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</si>
  <si>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</si>
  <si>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</si>
  <si>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</si>
  <si>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</si>
  <si>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</si>
  <si>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</si>
  <si>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</si>
  <si>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</si>
  <si>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</si>
  <si>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</si>
  <si>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</si>
  <si>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</si>
  <si>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</si>
  <si>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</si>
  <si>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</si>
  <si>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</si>
  <si>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</si>
  <si>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</si>
  <si>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</si>
  <si>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</si>
  <si>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</si>
  <si>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</si>
  <si>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</si>
  <si>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</si>
  <si>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</si>
  <si>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</si>
  <si>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</si>
  <si>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</si>
  <si>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</si>
  <si>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</si>
  <si>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</si>
  <si>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</si>
  <si>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</si>
  <si>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</si>
  <si>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</si>
  <si>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</si>
  <si>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</si>
  <si>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</si>
  <si>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</si>
  <si>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</si>
  <si>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</si>
  <si>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</si>
  <si>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</si>
  <si>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</si>
  <si>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</si>
  <si>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</si>
  <si>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</si>
  <si>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</si>
  <si>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</si>
  <si>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</si>
  <si>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</si>
  <si>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</si>
  <si>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</si>
  <si>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</si>
  <si>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</si>
  <si>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</si>
  <si>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</si>
  <si>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</si>
  <si>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</si>
  <si>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</si>
  <si>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</si>
  <si>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</si>
  <si>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</si>
  <si>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</si>
  <si>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</si>
  <si>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</si>
  <si>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</si>
  <si>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</si>
  <si>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</si>
  <si>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</si>
  <si>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</si>
  <si>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</si>
  <si>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</si>
  <si>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</si>
  <si>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</si>
  <si>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</si>
  <si>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</si>
  <si>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</si>
  <si>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</si>
  <si>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</si>
  <si>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</si>
  <si>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</si>
  <si>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</si>
  <si>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</si>
  <si>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</si>
  <si>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</si>
  <si>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</si>
  <si>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</si>
  <si>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</si>
  <si>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</si>
  <si>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</si>
  <si>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</si>
  <si>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</si>
  <si>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</si>
  <si>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</si>
  <si>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</si>
  <si>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</si>
  <si>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</si>
  <si>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</si>
  <si>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</si>
  <si>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</si>
  <si>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</si>
  <si>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</si>
  <si>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</si>
  <si>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</si>
  <si>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</si>
  <si>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</si>
  <si>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</si>
  <si>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</si>
  <si>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</si>
  <si>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</si>
  <si>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</si>
  <si>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</si>
  <si>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</si>
  <si>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</si>
  <si>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</si>
  <si>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</si>
  <si>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</si>
  <si>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</si>
  <si>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</si>
  <si>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</si>
  <si>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</si>
  <si>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</si>
  <si>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</si>
  <si>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</si>
  <si>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</si>
  <si>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</si>
  <si>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</si>
  <si>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</si>
  <si>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</si>
  <si>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</si>
  <si>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</si>
  <si>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</si>
  <si>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</si>
  <si>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</si>
  <si>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</si>
  <si>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</si>
  <si>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</si>
  <si>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</si>
  <si>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</si>
  <si>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</si>
  <si>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</si>
  <si>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</si>
  <si>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</si>
  <si>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</si>
  <si>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</si>
  <si>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</si>
  <si>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</si>
  <si>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</si>
  <si>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</si>
  <si>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</si>
  <si>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</si>
  <si>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</si>
  <si>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</si>
  <si>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</si>
  <si>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</si>
  <si>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</si>
  <si>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</si>
  <si>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</si>
  <si>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</si>
  <si>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</si>
  <si>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</si>
  <si>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</si>
  <si>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</si>
  <si>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</si>
  <si>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</si>
  <si>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</si>
  <si>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</si>
  <si>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</si>
  <si>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</si>
  <si>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</si>
  <si>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</si>
  <si>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</si>
  <si>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</si>
  <si>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</si>
  <si>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</si>
  <si>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</si>
  <si>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</si>
  <si>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</si>
  <si>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</si>
  <si>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</si>
  <si>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</si>
  <si>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</si>
  <si>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</si>
  <si>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</si>
  <si>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</si>
  <si>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</si>
  <si>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</si>
  <si>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</si>
  <si>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</si>
  <si>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</si>
  <si>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</si>
  <si>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</si>
  <si>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</si>
  <si>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</si>
  <si>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</si>
  <si>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</si>
  <si>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</si>
  <si>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</si>
  <si>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</si>
  <si>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</si>
  <si>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</si>
  <si>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</si>
  <si>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</si>
  <si>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</si>
  <si>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</si>
  <si>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</si>
  <si>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</si>
  <si>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</si>
  <si>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</si>
  <si>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</si>
  <si>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</si>
  <si>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</si>
  <si>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</si>
  <si>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</si>
  <si>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</si>
  <si>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</si>
  <si>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</si>
  <si>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</si>
  <si>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</si>
  <si>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</si>
  <si>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</si>
  <si>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</si>
  <si>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</si>
  <si>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</si>
  <si>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</si>
  <si>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</si>
  <si>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</si>
  <si>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</si>
  <si>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</si>
  <si>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</si>
  <si>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</si>
  <si>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</si>
  <si>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</si>
  <si>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</si>
  <si>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</si>
  <si>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</si>
  <si>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</si>
  <si>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</si>
  <si>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</si>
  <si>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</si>
  <si>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</si>
  <si>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</si>
  <si>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</si>
  <si>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</si>
  <si>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</si>
  <si>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</si>
  <si>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</si>
  <si>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</si>
  <si>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</si>
  <si>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</si>
  <si>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</si>
  <si>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</si>
  <si>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</si>
  <si>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</si>
  <si>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</si>
  <si>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</si>
  <si>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</si>
  <si>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</si>
  <si>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</si>
  <si>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</si>
  <si>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</si>
  <si>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</si>
  <si>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</si>
  <si>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</si>
  <si>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</si>
  <si>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</si>
  <si>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</si>
  <si>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</si>
  <si>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</si>
  <si>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</si>
  <si>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</si>
  <si>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</si>
  <si>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</si>
  <si>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</si>
  <si>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</si>
  <si>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</si>
  <si>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</si>
  <si>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</si>
  <si>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</si>
  <si>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</si>
  <si>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</si>
  <si>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</si>
  <si>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</si>
  <si>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</si>
  <si>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</si>
  <si>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</si>
  <si>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</si>
  <si>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</si>
  <si>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</si>
  <si>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</si>
  <si>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</si>
  <si>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</si>
  <si>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</si>
  <si>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</si>
  <si>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</si>
  <si>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</si>
  <si>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</si>
  <si>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</si>
  <si>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</si>
  <si>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</si>
  <si>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</si>
  <si>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</si>
  <si>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</si>
  <si>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</si>
  <si>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</si>
  <si>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</si>
  <si>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</si>
  <si>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</si>
  <si>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</si>
  <si>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</si>
  <si>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</si>
  <si>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</si>
  <si>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</si>
  <si>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</si>
  <si>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</si>
  <si>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</si>
  <si>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</si>
  <si>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</si>
  <si>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</si>
  <si>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</si>
  <si>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</si>
  <si>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</si>
  <si>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</si>
  <si>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</si>
  <si>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</si>
  <si>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</si>
  <si>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</si>
  <si>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</si>
  <si>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</si>
  <si>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</si>
  <si>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</si>
  <si>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</si>
  <si>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</si>
  <si>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</si>
  <si>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</si>
  <si>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</si>
  <si>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</si>
  <si>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</si>
  <si>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</si>
  <si>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</si>
  <si>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</si>
  <si>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</si>
  <si>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</si>
  <si>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</si>
  <si>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</si>
  <si>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</si>
  <si>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</si>
  <si>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</si>
  <si>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</si>
  <si>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</si>
  <si>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</si>
  <si>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</si>
  <si>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</si>
  <si>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</si>
  <si>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</si>
  <si>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</si>
  <si>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</si>
  <si>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</si>
  <si>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</si>
  <si>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</si>
  <si>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</si>
  <si>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</si>
  <si>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</si>
  <si>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</si>
  <si>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</si>
  <si>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</si>
  <si>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</si>
  <si>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</si>
  <si>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</si>
  <si>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</si>
  <si>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</si>
  <si>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</si>
  <si>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</si>
  <si>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</si>
  <si>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</si>
  <si>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</si>
  <si>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</si>
  <si>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</si>
  <si>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</si>
  <si>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</si>
  <si>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</si>
  <si>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</si>
  <si>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</si>
  <si>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</si>
  <si>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</si>
  <si>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</si>
  <si>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</si>
  <si>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</si>
  <si>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</si>
  <si>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</si>
  <si>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</si>
  <si>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</si>
  <si>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</si>
  <si>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</si>
  <si>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</si>
  <si>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</si>
  <si>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</si>
  <si>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</si>
  <si>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</si>
  <si>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</si>
  <si>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</si>
  <si>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</si>
  <si>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</si>
  <si>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</si>
  <si>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</si>
  <si>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</si>
  <si>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</si>
  <si>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</si>
  <si>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</si>
  <si>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</si>
  <si>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</si>
  <si>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</si>
  <si>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</si>
  <si>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</si>
  <si>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</si>
  <si>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</si>
  <si>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</si>
  <si>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</si>
  <si>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</si>
  <si>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</si>
  <si>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</si>
  <si>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</si>
  <si>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</si>
  <si>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</si>
  <si>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</si>
  <si>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</si>
  <si>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</si>
  <si>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</si>
  <si>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</si>
  <si>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</si>
  <si>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</si>
  <si>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</si>
  <si>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</si>
  <si>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</si>
  <si>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</si>
  <si>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</si>
  <si>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</si>
  <si>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</si>
  <si>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</si>
  <si>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</si>
  <si>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</si>
  <si>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</si>
  <si>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</si>
  <si>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</si>
  <si>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</si>
  <si>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</si>
  <si>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</si>
  <si>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</si>
  <si>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</si>
  <si>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</si>
  <si>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</si>
  <si>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</si>
  <si>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</si>
  <si>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</si>
  <si>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</si>
  <si>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</si>
  <si>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</si>
  <si>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</si>
  <si>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</si>
  <si>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</si>
  <si>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</si>
  <si>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</si>
  <si>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</si>
  <si>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</si>
  <si>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</si>
  <si>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</si>
  <si>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</si>
  <si>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</si>
  <si>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</si>
  <si>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</si>
  <si>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</si>
  <si>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</si>
  <si>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</si>
  <si>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</si>
  <si>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</si>
  <si>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</si>
  <si>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</si>
  <si>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</si>
  <si>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</si>
  <si>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</si>
  <si>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</si>
  <si>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</si>
  <si>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</si>
  <si>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</si>
  <si>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</si>
  <si>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</si>
  <si>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</si>
  <si>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</si>
  <si>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</si>
  <si>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</si>
  <si>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</si>
  <si>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</si>
  <si>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</si>
  <si>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</si>
  <si>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</si>
  <si>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</si>
  <si>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</si>
  <si>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</si>
  <si>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</si>
  <si>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</si>
  <si>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</si>
  <si>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</si>
  <si>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</si>
  <si>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</si>
  <si>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</si>
  <si>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</si>
  <si>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</si>
  <si>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</si>
  <si>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</si>
  <si>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</si>
  <si>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</si>
  <si>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</si>
  <si>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</si>
  <si>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</si>
  <si>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</si>
  <si>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</si>
  <si>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</si>
  <si>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</si>
  <si>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</si>
  <si>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</si>
  <si>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</si>
  <si>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</si>
  <si>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</si>
  <si>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</si>
  <si>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</si>
  <si>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</si>
  <si>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</si>
  <si>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</si>
  <si>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</si>
  <si>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</si>
  <si>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</si>
  <si>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</si>
  <si>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</si>
  <si>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</si>
  <si>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</si>
  <si>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</si>
  <si>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</si>
  <si>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</si>
  <si>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</si>
  <si>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</si>
  <si>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</si>
  <si>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</si>
  <si>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</si>
  <si>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</si>
  <si>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</si>
  <si>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</si>
  <si>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</si>
  <si>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</si>
  <si>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</si>
  <si>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</si>
  <si>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</si>
  <si>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</si>
  <si>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</si>
  <si>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</si>
  <si>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</si>
  <si>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</si>
  <si>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</si>
  <si>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</si>
  <si>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</si>
  <si>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</si>
  <si>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</si>
  <si>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</si>
  <si>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</si>
  <si>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</si>
  <si>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</si>
  <si>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</si>
  <si>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</si>
  <si>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</si>
  <si>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</si>
  <si>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</si>
  <si>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</si>
  <si>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</si>
  <si>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</si>
  <si>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</si>
  <si>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</si>
  <si>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</si>
  <si>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</si>
  <si>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</si>
  <si>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</si>
  <si>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</si>
  <si>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</si>
  <si>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</si>
  <si>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</si>
  <si>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</si>
  <si>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</si>
  <si>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</si>
  <si>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</si>
  <si>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</si>
  <si>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</si>
  <si>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</si>
  <si>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</si>
  <si>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</si>
  <si>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</si>
  <si>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</si>
  <si>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</si>
  <si>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</si>
  <si>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</si>
  <si>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</si>
  <si>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</si>
  <si>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</si>
  <si>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</si>
  <si>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</si>
  <si>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</si>
  <si>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</si>
  <si>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</si>
  <si>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</si>
  <si>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</si>
  <si>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</si>
  <si>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</si>
  <si>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</si>
  <si>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</si>
  <si>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</si>
  <si>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</si>
  <si>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</si>
  <si>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</si>
  <si>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</si>
  <si>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</si>
  <si>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</si>
  <si>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</si>
  <si>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</si>
  <si>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</si>
  <si>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</si>
  <si>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</si>
  <si>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</si>
  <si>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</si>
  <si>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</si>
  <si>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</si>
  <si>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</si>
  <si>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</si>
  <si>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</si>
  <si>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</si>
  <si>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</si>
  <si>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</si>
  <si>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</si>
  <si>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</si>
  <si>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</si>
  <si>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</si>
  <si>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</si>
  <si>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</si>
  <si>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</si>
  <si>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</si>
  <si>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</si>
  <si>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</si>
  <si>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</si>
  <si>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</si>
  <si>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</si>
  <si>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</si>
  <si>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</si>
  <si>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</si>
  <si>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</si>
  <si>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</si>
  <si>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</si>
  <si>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</si>
  <si>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</si>
  <si>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</si>
  <si>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</si>
  <si>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</si>
  <si>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</si>
  <si>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</si>
  <si>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</si>
  <si>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</si>
  <si>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</si>
  <si>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</si>
  <si>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</si>
  <si>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</si>
  <si>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</si>
  <si>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</si>
  <si>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</si>
  <si>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</si>
  <si>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</si>
  <si>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</si>
  <si>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</si>
  <si>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</si>
  <si>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</si>
  <si>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</si>
  <si>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</si>
  <si>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</si>
  <si>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</si>
  <si>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</si>
  <si>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</si>
  <si>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</si>
  <si>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</si>
  <si>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</si>
  <si>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</si>
  <si>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</si>
  <si>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</si>
  <si>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</si>
  <si>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</si>
  <si>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</si>
  <si>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</si>
  <si>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</si>
  <si>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</si>
  <si>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</si>
  <si>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</si>
  <si>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</si>
  <si>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</si>
  <si>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</si>
  <si>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</si>
  <si>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</si>
  <si>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</si>
  <si>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</si>
  <si>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</si>
  <si>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</si>
  <si>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</si>
  <si>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</si>
  <si>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</si>
  <si>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</si>
  <si>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</si>
  <si>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</si>
  <si>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</si>
  <si>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</si>
  <si>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</si>
  <si>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</si>
  <si>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</si>
  <si>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</si>
  <si>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</si>
  <si>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</si>
  <si>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</si>
  <si>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</si>
  <si>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</si>
  <si>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</si>
  <si>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</si>
  <si>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</si>
  <si>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</si>
  <si>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</si>
  <si>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</si>
  <si>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</si>
  <si>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</si>
  <si>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</si>
  <si>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</si>
  <si>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</si>
  <si>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</si>
  <si>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</si>
  <si>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</si>
  <si>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</si>
  <si>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</si>
  <si>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</si>
  <si>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</si>
  <si>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</si>
  <si>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</si>
  <si>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</si>
  <si>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</si>
  <si>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</si>
  <si>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</si>
  <si>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</si>
  <si>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</si>
  <si>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</si>
  <si>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</si>
  <si>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</si>
  <si>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</si>
  <si>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</si>
  <si>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</si>
  <si>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</si>
  <si>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</si>
  <si>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</si>
  <si>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</si>
  <si>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</si>
  <si>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</si>
  <si>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</si>
  <si>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</si>
  <si>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</si>
  <si>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</si>
  <si>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</si>
  <si>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</si>
  <si>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</si>
  <si>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</si>
  <si>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</si>
  <si>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</si>
  <si>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</si>
  <si>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</si>
  <si>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</si>
  <si>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</si>
  <si>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</si>
  <si>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</si>
  <si>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</si>
  <si>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</si>
  <si>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</si>
  <si>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</si>
  <si>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</si>
  <si>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</si>
  <si>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</si>
  <si>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</si>
  <si>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</si>
  <si>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</si>
  <si>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</si>
  <si>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</si>
  <si>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</si>
  <si>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</si>
  <si>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</si>
  <si>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</si>
  <si>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</si>
  <si>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</si>
  <si>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</si>
  <si>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</si>
  <si>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</si>
  <si>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</si>
  <si>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</si>
  <si>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</si>
  <si>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</si>
  <si>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</si>
  <si>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</si>
  <si>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</si>
  <si>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</si>
  <si>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</si>
  <si>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</si>
  <si>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</si>
  <si>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</si>
  <si>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</si>
  <si>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</si>
  <si>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</si>
  <si>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</si>
  <si>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</si>
  <si>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</si>
  <si>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</si>
  <si>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</si>
  <si>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</si>
  <si>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</si>
  <si>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</si>
  <si>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</si>
  <si>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</si>
  <si>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</si>
  <si>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</si>
  <si>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</si>
  <si>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</si>
  <si>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</si>
  <si>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</si>
  <si>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</si>
  <si>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</si>
  <si>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</si>
  <si>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</si>
  <si>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</si>
  <si>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</si>
  <si>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</si>
  <si>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</si>
  <si>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</si>
  <si>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</si>
  <si>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</si>
  <si>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</si>
  <si>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</si>
  <si>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</si>
  <si>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</si>
  <si>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</si>
  <si>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</si>
  <si>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</si>
  <si>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</si>
  <si>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</si>
  <si>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</si>
  <si>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</si>
  <si>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</si>
  <si>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</si>
  <si>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</si>
  <si>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</si>
  <si>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</si>
  <si>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</si>
  <si>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</si>
  <si>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</si>
  <si>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</si>
  <si>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</si>
  <si>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</si>
  <si>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</si>
  <si>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</si>
  <si>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</si>
  <si>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</si>
  <si>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</si>
  <si>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</si>
  <si>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</si>
  <si>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</si>
  <si>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</si>
  <si>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</si>
  <si>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</si>
  <si>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</si>
  <si>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</si>
  <si>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</si>
  <si>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</si>
  <si>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</si>
  <si>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</si>
  <si>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</si>
  <si>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</si>
  <si>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</si>
  <si>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</si>
  <si>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</si>
  <si>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</si>
  <si>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</si>
  <si>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</si>
  <si>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</si>
  <si>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</si>
  <si>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</si>
  <si>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</si>
  <si>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</si>
  <si>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</si>
  <si>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</si>
  <si>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</si>
  <si>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</si>
  <si>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</si>
  <si>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</si>
  <si>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</si>
  <si>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</si>
  <si>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</si>
  <si>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</si>
  <si>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</si>
  <si>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</si>
  <si>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</si>
  <si>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</si>
  <si>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</si>
  <si>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</si>
  <si>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</si>
  <si>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</si>
  <si>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</si>
  <si>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</si>
  <si>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</si>
  <si>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</si>
  <si>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</si>
  <si>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</si>
  <si>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</si>
  <si>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</si>
  <si>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</si>
  <si>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</si>
  <si>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</si>
  <si>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</si>
  <si>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</si>
  <si>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</si>
  <si>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</si>
  <si>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</si>
  <si>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</si>
  <si>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</si>
  <si>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</si>
  <si>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</si>
  <si>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</si>
  <si>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</si>
  <si>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</si>
  <si>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</si>
  <si>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</si>
  <si>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</si>
  <si>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</si>
  <si>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</si>
  <si>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</si>
  <si>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</si>
  <si>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</si>
  <si>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</si>
  <si>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</si>
  <si>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</si>
  <si>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</si>
  <si>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</si>
  <si>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</si>
  <si>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</si>
  <si>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</si>
  <si>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</si>
  <si>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</si>
  <si>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</si>
  <si>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</si>
  <si>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</si>
  <si>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</si>
  <si>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</si>
  <si>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</si>
  <si>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</si>
  <si>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</si>
  <si>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</si>
  <si>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</si>
  <si>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</si>
  <si>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</si>
  <si>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</si>
  <si>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</si>
  <si>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</si>
  <si>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</si>
  <si>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</si>
  <si>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</si>
  <si>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</si>
  <si>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</si>
  <si>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</si>
  <si>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</si>
  <si>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</si>
  <si>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</si>
  <si>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</si>
  <si>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</si>
  <si>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</si>
  <si>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</si>
  <si>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</si>
  <si>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</si>
  <si>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</si>
  <si>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</si>
  <si>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</si>
  <si>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</si>
  <si>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</si>
  <si>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</si>
  <si>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</si>
  <si>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</si>
  <si>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</si>
  <si>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</si>
  <si>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</si>
  <si>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</si>
  <si>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</si>
  <si>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</si>
  <si>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</si>
  <si>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</si>
  <si>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</si>
  <si>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</si>
  <si>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</si>
  <si>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</si>
  <si>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</si>
  <si>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</si>
  <si>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</si>
  <si>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</si>
  <si>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</si>
  <si>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</si>
  <si>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</si>
  <si>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</si>
  <si>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</si>
  <si>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</si>
  <si>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</si>
  <si>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</si>
  <si>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</si>
  <si>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</si>
  <si>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</si>
  <si>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</si>
  <si>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</si>
  <si>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</si>
  <si>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</si>
  <si>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</si>
  <si>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</si>
  <si>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</si>
  <si>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</si>
  <si>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</si>
  <si>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</si>
  <si>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</si>
  <si>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</si>
  <si>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</si>
  <si>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</si>
  <si>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</si>
  <si>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</si>
  <si>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</si>
  <si>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</si>
  <si>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</si>
  <si>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</si>
  <si>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</si>
  <si>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</si>
  <si>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</si>
  <si>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</si>
  <si>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</si>
  <si>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</si>
  <si>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</si>
  <si>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</si>
  <si>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</si>
  <si>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</si>
  <si>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</si>
  <si>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</si>
  <si>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</si>
  <si>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</si>
  <si>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</si>
  <si>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</si>
  <si>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</si>
  <si>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</si>
  <si>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</si>
  <si>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</si>
  <si>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</si>
  <si>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</si>
  <si>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</si>
  <si>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</si>
  <si>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</si>
  <si>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</si>
  <si>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</si>
  <si>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</si>
  <si>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</si>
  <si>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</si>
  <si>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</si>
  <si>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</si>
  <si>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</si>
  <si>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</si>
  <si>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</si>
  <si>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</si>
  <si>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</si>
  <si>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</si>
  <si>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</si>
  <si>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</si>
  <si>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</si>
  <si>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</si>
  <si>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</si>
  <si>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</si>
  <si>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</si>
  <si>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</si>
  <si>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</si>
  <si>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</si>
  <si>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</si>
  <si>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</si>
  <si>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</si>
  <si>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</si>
  <si>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</si>
  <si>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</si>
  <si>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</si>
  <si>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</si>
  <si>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</si>
  <si>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</si>
  <si>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</si>
  <si>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</si>
  <si>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</si>
  <si>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</si>
  <si>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</si>
  <si>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</si>
  <si>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</si>
  <si>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</si>
  <si>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</si>
  <si>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</si>
  <si>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</si>
  <si>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</si>
  <si>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</si>
  <si>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</si>
  <si>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</si>
  <si>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</si>
  <si>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</si>
  <si>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</si>
  <si>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</si>
  <si>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</si>
  <si>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</si>
  <si>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</si>
  <si>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</si>
  <si>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</si>
  <si>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</si>
  <si>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</si>
  <si>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</si>
  <si>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</si>
  <si>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</si>
  <si>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</si>
  <si>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</si>
  <si>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</si>
  <si>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</si>
  <si>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</si>
  <si>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</si>
  <si>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</si>
  <si>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</si>
  <si>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</si>
  <si>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</si>
  <si>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</si>
  <si>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</si>
  <si>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</si>
  <si>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</si>
  <si>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</si>
  <si>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</si>
  <si>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</si>
  <si>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</si>
  <si>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</si>
  <si>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</si>
  <si>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</si>
  <si>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</si>
  <si>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</si>
  <si>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</si>
  <si>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</si>
  <si>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</si>
  <si>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</si>
  <si>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</si>
  <si>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</si>
  <si>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</si>
  <si>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</si>
  <si>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</si>
  <si>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</si>
  <si>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</si>
  <si>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</si>
  <si>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</si>
  <si>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</si>
  <si>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</si>
  <si>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</si>
  <si>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</si>
  <si>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</si>
  <si>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</si>
  <si>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</si>
  <si>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</si>
  <si>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</si>
  <si>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</si>
  <si>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</si>
  <si>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</si>
  <si>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</si>
  <si>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</si>
  <si>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</si>
  <si>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</si>
  <si>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</si>
  <si>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</si>
  <si>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</si>
  <si>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</si>
  <si>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</si>
  <si>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</si>
  <si>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</si>
  <si>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</si>
  <si>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</si>
  <si>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</si>
  <si>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</si>
  <si>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</si>
  <si>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</si>
  <si>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</si>
  <si>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</si>
  <si>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</si>
  <si>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</si>
  <si>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</si>
  <si>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</si>
  <si>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</si>
  <si>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</si>
  <si>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</si>
  <si>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</si>
  <si>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</si>
  <si>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</si>
  <si>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</si>
  <si>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</si>
  <si>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</si>
  <si>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</si>
  <si>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</si>
  <si>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</si>
  <si>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</si>
  <si>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</si>
  <si>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</si>
  <si>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</si>
  <si>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</si>
  <si>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</si>
  <si>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</si>
  <si>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</si>
  <si>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</si>
  <si>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</si>
  <si>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</si>
  <si>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</si>
  <si>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</si>
  <si>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</si>
  <si>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</si>
  <si>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</si>
  <si>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</si>
  <si>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</si>
  <si>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</si>
  <si>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</si>
  <si>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</si>
  <si>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</si>
  <si>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</si>
  <si>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</si>
  <si>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</si>
  <si>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</si>
  <si>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</si>
  <si>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</si>
  <si>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</si>
  <si>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</si>
  <si>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</si>
  <si>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</si>
  <si>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</si>
  <si>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</si>
  <si>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</si>
  <si>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</si>
  <si>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</si>
  <si>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</si>
  <si>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</si>
  <si>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</si>
  <si>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</si>
  <si>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</si>
  <si>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</si>
  <si>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</si>
  <si>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</si>
  <si>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</si>
  <si>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</si>
  <si>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</si>
  <si>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</si>
  <si>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</si>
  <si>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</si>
  <si>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</si>
  <si>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</si>
  <si>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</si>
  <si>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</si>
  <si>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</si>
  <si>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</si>
  <si>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</si>
  <si>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</si>
  <si>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</si>
  <si>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</si>
  <si>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</si>
  <si>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</si>
  <si>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</si>
  <si>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</si>
  <si>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</si>
  <si>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</si>
  <si>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</si>
  <si>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</si>
  <si>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</si>
  <si>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</si>
  <si>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</si>
  <si>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</si>
  <si>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</si>
  <si>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</si>
  <si>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</si>
  <si>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</si>
  <si>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</si>
  <si>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</si>
  <si>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</si>
  <si>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</si>
  <si>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</si>
  <si>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</si>
  <si>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</si>
  <si>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</si>
  <si>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</si>
  <si>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</si>
  <si>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</si>
  <si>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</si>
  <si>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</si>
  <si>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</si>
  <si>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</si>
  <si>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</si>
  <si>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</si>
  <si>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</si>
  <si>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</si>
  <si>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</si>
  <si>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</si>
  <si>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</si>
  <si>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</si>
  <si>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</si>
  <si>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</si>
  <si>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</si>
  <si>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</si>
  <si>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</si>
  <si>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</si>
  <si>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</si>
  <si>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</si>
  <si>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</si>
  <si>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</si>
  <si>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</si>
  <si>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</si>
  <si>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</si>
  <si>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</si>
  <si>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</si>
  <si>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</si>
  <si>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</si>
  <si>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</si>
  <si>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</si>
  <si>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</si>
  <si>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</si>
  <si>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</si>
  <si>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</si>
  <si>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</si>
  <si>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</si>
  <si>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</si>
  <si>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</si>
  <si>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</si>
  <si>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</si>
  <si>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</si>
  <si>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</si>
  <si>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</si>
  <si>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</si>
  <si>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</si>
  <si>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</si>
  <si>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</si>
  <si>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</si>
  <si>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</si>
  <si>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</si>
  <si>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</si>
  <si>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</si>
  <si>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</si>
  <si>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</si>
  <si>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</si>
  <si>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</si>
  <si>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</si>
  <si>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</si>
  <si>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</si>
  <si>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</si>
  <si>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</si>
  <si>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</si>
  <si>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</si>
  <si>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</si>
  <si>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</si>
  <si>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</si>
  <si>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</si>
  <si>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</si>
  <si>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</si>
  <si>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</si>
  <si>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</si>
  <si>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</si>
  <si>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</si>
  <si>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</si>
  <si>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</si>
  <si>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</si>
  <si>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</si>
  <si>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</si>
  <si>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</si>
  <si>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</si>
  <si>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</si>
  <si>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</si>
  <si>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</si>
  <si>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</si>
  <si>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</si>
  <si>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</si>
  <si>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</si>
  <si>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</si>
  <si>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</si>
  <si>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</si>
  <si>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</si>
  <si>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</si>
  <si>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</si>
  <si>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</si>
  <si>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</si>
  <si>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</si>
  <si>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</si>
  <si>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</si>
  <si>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</si>
  <si>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</si>
  <si>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</si>
  <si>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</si>
  <si>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</si>
  <si>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</si>
  <si>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</si>
  <si>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</si>
  <si>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</si>
  <si>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</si>
  <si>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</si>
  <si>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</si>
  <si>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</si>
  <si>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</si>
  <si>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</si>
  <si>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</si>
  <si>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</si>
  <si>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</si>
  <si>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</si>
  <si>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</si>
  <si>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</si>
  <si>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</si>
  <si>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</si>
  <si>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</si>
  <si>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</si>
  <si>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</si>
  <si>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</si>
  <si>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</si>
  <si>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</si>
  <si>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</si>
  <si>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</si>
  <si>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</si>
  <si>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</si>
  <si>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</si>
  <si>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</si>
  <si>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</si>
  <si>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</si>
  <si>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</si>
  <si>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</si>
  <si>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</si>
  <si>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</si>
  <si>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</si>
  <si>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</si>
  <si>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</si>
  <si>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</si>
  <si>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</si>
  <si>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</si>
  <si>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</si>
  <si>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</si>
  <si>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</si>
  <si>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</si>
  <si>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</si>
  <si>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</si>
  <si>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</si>
  <si>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</si>
  <si>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</si>
  <si>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</si>
  <si>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</si>
  <si>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</si>
  <si>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</si>
  <si>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</si>
  <si>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</si>
  <si>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</si>
  <si>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</si>
  <si>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</si>
  <si>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</si>
  <si>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</si>
  <si>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</si>
  <si>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</si>
  <si>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</si>
  <si>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</si>
  <si>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</si>
  <si>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</si>
  <si>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</si>
  <si>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</si>
  <si>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</si>
  <si>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</si>
  <si>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</si>
  <si>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</si>
  <si>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</si>
  <si>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</si>
  <si>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</si>
  <si>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</si>
  <si>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</si>
  <si>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</si>
  <si>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</si>
  <si>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</si>
  <si>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</si>
  <si>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</si>
  <si>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</si>
  <si>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</si>
  <si>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</si>
  <si>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</si>
  <si>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</si>
  <si>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</si>
  <si>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</si>
  <si>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</si>
  <si>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</si>
  <si>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</si>
  <si>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</si>
  <si>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</si>
  <si>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</si>
  <si>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</si>
  <si>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</si>
  <si>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</si>
  <si>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</si>
  <si>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</si>
  <si>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</si>
  <si>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</si>
  <si>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</si>
  <si>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</si>
  <si>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</si>
  <si>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</si>
  <si>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</si>
  <si>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</si>
  <si>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</si>
  <si>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</si>
  <si>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</si>
  <si>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</si>
  <si>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</si>
  <si>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</si>
  <si>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</si>
  <si>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</si>
  <si>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</si>
  <si>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</si>
  <si>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</si>
  <si>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</si>
  <si>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</si>
  <si>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</si>
  <si>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</si>
  <si>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</si>
  <si>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</si>
  <si>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</si>
  <si>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</si>
  <si>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</si>
  <si>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</si>
  <si>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</si>
  <si>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</si>
  <si>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</si>
  <si>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</si>
  <si>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</si>
  <si>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</si>
  <si>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</si>
  <si>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</si>
  <si>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</si>
  <si>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</si>
  <si>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</si>
  <si>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</si>
  <si>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</si>
  <si>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</si>
  <si>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</si>
  <si>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</si>
  <si>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</si>
  <si>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</si>
  <si>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</si>
  <si>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</si>
  <si>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</si>
  <si>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</si>
  <si>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</si>
  <si>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</si>
  <si>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</si>
  <si>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</si>
  <si>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</si>
  <si>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</si>
  <si>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</si>
  <si>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</si>
  <si>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</si>
  <si>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</si>
  <si>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</si>
  <si>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</si>
  <si>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</si>
  <si>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</si>
  <si>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</si>
  <si>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</si>
  <si>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</si>
  <si>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</si>
  <si>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</si>
  <si>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</si>
  <si>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</si>
  <si>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</si>
  <si>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</si>
  <si>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</si>
  <si>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</si>
  <si>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</si>
  <si>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</si>
  <si>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</si>
  <si>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</si>
  <si>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</si>
  <si>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</si>
  <si>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</si>
  <si>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</si>
  <si>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</si>
  <si>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</si>
  <si>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</si>
  <si>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</si>
  <si>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</si>
  <si>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</si>
  <si>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</si>
  <si>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</si>
  <si>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</si>
  <si>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</si>
  <si>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</si>
  <si>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</si>
  <si>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</si>
  <si>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</si>
  <si>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</si>
  <si>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</si>
  <si>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</si>
  <si>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</si>
  <si>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</si>
  <si>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</si>
  <si>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</si>
  <si>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</si>
  <si>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</si>
  <si>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</si>
  <si>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</si>
  <si>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</si>
  <si>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</si>
  <si>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</si>
  <si>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</si>
  <si>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</si>
  <si>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</si>
  <si>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</si>
  <si>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</si>
  <si>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</si>
  <si>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</si>
  <si>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</si>
  <si>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</si>
  <si>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</si>
  <si>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</si>
  <si>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</si>
  <si>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</si>
  <si>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</si>
  <si>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</si>
  <si>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</si>
  <si>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</si>
  <si>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</si>
  <si>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</si>
  <si>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</si>
  <si>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</si>
  <si>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</si>
  <si>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</si>
  <si>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</si>
  <si>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</si>
  <si>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</si>
  <si>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</si>
  <si>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</si>
  <si>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</si>
  <si>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</si>
  <si>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</si>
  <si>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</si>
  <si>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</si>
  <si>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</si>
  <si>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</si>
  <si>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</si>
  <si>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</si>
  <si>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</si>
  <si>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</si>
  <si>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</si>
  <si>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</si>
  <si>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</si>
  <si>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</si>
  <si>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</si>
  <si>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</si>
  <si>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</si>
  <si>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</si>
  <si>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</si>
  <si>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</si>
  <si>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</si>
  <si>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</si>
  <si>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</si>
  <si>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</si>
  <si>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</si>
  <si>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</si>
  <si>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</si>
  <si>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</si>
  <si>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</si>
  <si>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</si>
  <si>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</si>
  <si>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</si>
  <si>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</si>
  <si>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</si>
  <si>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</si>
  <si>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</si>
  <si>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</si>
  <si>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</si>
  <si>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</si>
  <si>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</si>
  <si>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</si>
  <si>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</si>
  <si>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</si>
  <si>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</si>
  <si>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</si>
  <si>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</si>
  <si>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</si>
  <si>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</si>
  <si>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</si>
  <si>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</si>
  <si>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</si>
  <si>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</si>
  <si>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</si>
  <si>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</si>
  <si>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</si>
  <si>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</si>
  <si>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</si>
  <si>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</si>
  <si>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</si>
  <si>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</si>
  <si>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</si>
  <si>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</si>
  <si>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</si>
  <si>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</si>
  <si>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</si>
  <si>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</si>
  <si>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</si>
  <si>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</si>
  <si>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</si>
  <si>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</si>
  <si>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</si>
  <si>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</si>
  <si>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</si>
  <si>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</si>
  <si>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</si>
  <si>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</si>
  <si>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</si>
  <si>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</si>
  <si>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</si>
  <si>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</si>
  <si>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</si>
  <si>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</si>
  <si>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</si>
  <si>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</si>
  <si>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</si>
  <si>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</si>
  <si>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</si>
  <si>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</si>
  <si>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</si>
  <si>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</si>
  <si>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</si>
  <si>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</si>
  <si>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</si>
  <si>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</si>
  <si>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</si>
  <si>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</si>
  <si>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</si>
  <si>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</si>
  <si>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</si>
  <si>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</si>
  <si>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</si>
  <si>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</si>
  <si>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</si>
  <si>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</si>
  <si>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</si>
  <si>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</si>
  <si>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</si>
  <si>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</si>
  <si>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</si>
  <si>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</si>
  <si>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</si>
  <si>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</si>
  <si>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</si>
  <si>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</si>
  <si>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</si>
  <si>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</si>
  <si>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</si>
  <si>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</si>
  <si>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</si>
  <si>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</si>
  <si>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</si>
  <si>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</si>
  <si>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</si>
  <si>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</si>
  <si>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</si>
  <si>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</si>
  <si>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</si>
  <si>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</si>
  <si>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</si>
  <si>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</si>
  <si>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</si>
  <si>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</si>
  <si>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</si>
  <si>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</si>
  <si>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</si>
  <si>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</si>
  <si>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</si>
  <si>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</si>
  <si>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</si>
  <si>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</si>
  <si>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</si>
  <si>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</si>
  <si>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</si>
  <si>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</si>
  <si>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</si>
  <si>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</si>
  <si>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</si>
  <si>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</si>
  <si>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</si>
  <si>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</si>
  <si>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</si>
  <si>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</si>
  <si>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</si>
  <si>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</si>
  <si>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</si>
  <si>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</si>
  <si>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</si>
  <si>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</si>
  <si>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</si>
  <si>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</si>
  <si>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</si>
  <si>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</si>
  <si>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</si>
  <si>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</si>
  <si>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</si>
  <si>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</si>
  <si>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</si>
  <si>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</si>
  <si>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</si>
  <si>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</si>
  <si>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</si>
  <si>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</si>
  <si>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</si>
  <si>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</si>
  <si>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</si>
  <si>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</si>
  <si>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</si>
  <si>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</si>
  <si>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</si>
  <si>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</si>
  <si>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</si>
  <si>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</si>
  <si>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</si>
  <si>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</si>
  <si>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</si>
  <si>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</si>
  <si>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</si>
  <si>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</si>
  <si>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</si>
  <si>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</si>
  <si>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</si>
  <si>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</si>
  <si>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</si>
  <si>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</si>
  <si>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</si>
  <si>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</si>
  <si>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</si>
  <si>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</si>
  <si>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</si>
  <si>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</si>
  <si>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</si>
  <si>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</si>
  <si>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</si>
  <si>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</si>
  <si>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</si>
  <si>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</si>
  <si>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</si>
  <si>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</si>
  <si>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</si>
  <si>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</si>
  <si>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</si>
  <si>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</si>
  <si>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</si>
  <si>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</si>
  <si>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</si>
  <si>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</si>
  <si>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</si>
  <si>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</si>
  <si>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</si>
  <si>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</si>
  <si>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</si>
  <si>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</si>
  <si>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</si>
  <si>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</si>
  <si>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</si>
  <si>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</si>
  <si>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</si>
  <si>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</si>
  <si>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</si>
  <si>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</si>
  <si>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</si>
  <si>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</si>
  <si>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</si>
  <si>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</si>
  <si>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</si>
  <si>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</si>
  <si>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</si>
  <si>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</si>
  <si>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</si>
  <si>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</si>
  <si>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</si>
  <si>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</si>
  <si>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</si>
  <si>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</si>
  <si>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</si>
  <si>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</si>
  <si>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</si>
  <si>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</si>
  <si>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</si>
  <si>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</si>
  <si>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</si>
  <si>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</si>
  <si>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</si>
  <si>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</si>
  <si>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</si>
  <si>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</si>
  <si>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</si>
  <si>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</si>
  <si>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</si>
  <si>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</si>
  <si>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</si>
  <si>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</si>
  <si>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</si>
  <si>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</si>
  <si>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</si>
  <si>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</si>
  <si>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</si>
  <si>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</si>
  <si>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</si>
  <si>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</si>
  <si>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</si>
  <si>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</si>
  <si>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</si>
  <si>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</si>
  <si>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</si>
  <si>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</si>
  <si>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</si>
  <si>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</si>
  <si>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</si>
  <si>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</si>
  <si>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</si>
  <si>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</si>
  <si>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</si>
  <si>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</si>
  <si>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</si>
  <si>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</si>
  <si>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</si>
  <si>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</si>
  <si>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</si>
  <si>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</si>
  <si>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</si>
  <si>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</si>
  <si>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</si>
  <si>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</si>
  <si>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</si>
  <si>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</si>
  <si>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</si>
  <si>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</si>
  <si>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</si>
  <si>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</si>
  <si>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</si>
  <si>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</si>
  <si>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</si>
  <si>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</si>
  <si>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</si>
  <si>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</si>
  <si>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</si>
  <si>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</si>
  <si>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</si>
  <si>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</si>
  <si>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</si>
  <si>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</si>
  <si>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</si>
  <si>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</si>
  <si>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</si>
  <si>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</si>
  <si>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</si>
  <si>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</si>
  <si>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</si>
  <si>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</si>
  <si>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</si>
  <si>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</si>
  <si>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</si>
  <si>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</si>
  <si>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</si>
  <si>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</si>
  <si>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</si>
  <si>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</si>
  <si>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</si>
  <si>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</si>
  <si>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</si>
  <si>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</si>
  <si>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</si>
  <si>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</si>
  <si>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</si>
  <si>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</si>
  <si>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</si>
  <si>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</si>
  <si>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</si>
  <si>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</si>
  <si>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</si>
  <si>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</si>
  <si>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</si>
  <si>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</si>
  <si>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</si>
  <si>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</si>
  <si>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</si>
  <si>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</si>
  <si>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</si>
  <si>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</si>
  <si>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</si>
  <si>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</si>
  <si>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</si>
  <si>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</si>
  <si>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</si>
  <si>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</si>
  <si>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</si>
  <si>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</si>
  <si>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</si>
  <si>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</si>
  <si>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</si>
  <si>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</si>
  <si>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</si>
  <si>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</si>
  <si>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</si>
  <si>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</si>
  <si>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</si>
  <si>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</si>
  <si>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</si>
  <si>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</si>
  <si>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</si>
  <si>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</si>
  <si>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</si>
  <si>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</si>
  <si>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</si>
  <si>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</si>
  <si>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</si>
  <si>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</si>
  <si>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</si>
  <si>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</si>
  <si>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</si>
  <si>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</si>
  <si>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</si>
  <si>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</si>
  <si>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</si>
  <si>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</si>
  <si>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</si>
  <si>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</si>
  <si>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</si>
  <si>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</si>
  <si>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</si>
  <si>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</si>
  <si>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</si>
  <si>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</si>
  <si>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</si>
  <si>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</si>
  <si>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</si>
  <si>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</si>
  <si>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</si>
  <si>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</si>
  <si>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</si>
  <si>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</si>
  <si>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</si>
  <si>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</si>
  <si>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</si>
  <si>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</si>
  <si>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</si>
  <si>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</si>
  <si>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</si>
  <si>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</si>
  <si>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</si>
  <si>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</si>
  <si>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</si>
  <si>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</si>
  <si>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</si>
  <si>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</si>
  <si>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</si>
  <si>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</si>
  <si>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</si>
  <si>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</si>
  <si>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</si>
  <si>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</si>
  <si>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</si>
  <si>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</si>
  <si>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</si>
  <si>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</si>
  <si>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</si>
  <si>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</si>
  <si>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</si>
  <si>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</si>
  <si>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</si>
  <si>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</si>
  <si>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</si>
  <si>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</si>
  <si>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</si>
  <si>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</si>
  <si>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</si>
  <si>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</si>
  <si>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</si>
  <si>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</si>
  <si>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</si>
  <si>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</si>
  <si>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</si>
  <si>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</si>
  <si>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</si>
  <si>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</si>
  <si>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</si>
  <si>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</si>
  <si>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</si>
  <si>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</si>
  <si>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</si>
  <si>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</si>
  <si>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</si>
  <si>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</si>
  <si>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</si>
  <si>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</si>
  <si>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</si>
  <si>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</si>
  <si>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</si>
  <si>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</si>
  <si>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</si>
  <si>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</si>
  <si>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</si>
  <si>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</si>
  <si>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</si>
  <si>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</si>
  <si>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</si>
  <si>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</si>
  <si>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</si>
  <si>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</si>
  <si>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</si>
  <si>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</si>
  <si>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</si>
  <si>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</si>
  <si>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</si>
  <si>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</si>
  <si>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</si>
  <si>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</si>
  <si>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</si>
  <si>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</si>
  <si>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</si>
  <si>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</si>
  <si>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</si>
  <si>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</si>
  <si>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</si>
  <si>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</si>
  <si>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</si>
  <si>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</si>
  <si>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</si>
  <si>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</si>
  <si>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</si>
  <si>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</si>
  <si>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</si>
  <si>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</si>
  <si>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</si>
  <si>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</si>
  <si>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</si>
  <si>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</si>
  <si>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</si>
  <si>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</si>
  <si>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</si>
  <si>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</si>
  <si>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</si>
  <si>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</si>
  <si>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</si>
  <si>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</si>
  <si>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</si>
  <si>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</si>
  <si>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</si>
  <si>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</si>
  <si>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</si>
  <si>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</si>
  <si>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</si>
  <si>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</si>
  <si>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</si>
  <si>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</si>
  <si>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</si>
  <si>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</si>
  <si>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</si>
  <si>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</si>
  <si>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</si>
  <si>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</si>
  <si>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</si>
  <si>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</si>
  <si>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</si>
  <si>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</si>
  <si>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</si>
  <si>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</si>
  <si>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</si>
  <si>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</si>
  <si>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</si>
  <si>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</si>
  <si>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</si>
  <si>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</si>
  <si>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</si>
  <si>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</si>
  <si>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</si>
  <si>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</si>
  <si>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</si>
  <si>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</si>
  <si>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</si>
  <si>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</si>
  <si>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</si>
  <si>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</si>
  <si>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</si>
  <si>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</si>
  <si>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</si>
  <si>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</si>
  <si>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</si>
  <si>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</si>
  <si>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</si>
  <si>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</si>
  <si>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</si>
  <si>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</si>
  <si>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</si>
  <si>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</si>
  <si>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</si>
  <si>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</si>
  <si>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</si>
  <si>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</si>
  <si>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</si>
  <si>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</si>
  <si>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</si>
  <si>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</si>
  <si>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</si>
  <si>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</si>
  <si>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</si>
  <si>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</si>
  <si>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</si>
  <si>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</si>
  <si>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</si>
  <si>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</si>
  <si>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</si>
  <si>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</si>
  <si>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</si>
  <si>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</si>
  <si>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</si>
  <si>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</si>
  <si>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</si>
  <si>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</si>
  <si>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</si>
  <si>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</si>
  <si>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</si>
  <si>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</si>
  <si>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</si>
  <si>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</si>
  <si>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</si>
  <si>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</si>
  <si>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</si>
  <si>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</si>
  <si>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</si>
  <si>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</si>
  <si>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</si>
  <si>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</si>
  <si>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</si>
  <si>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</si>
  <si>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</si>
  <si>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</si>
  <si>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</si>
  <si>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</si>
  <si>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</si>
  <si>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</si>
  <si>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</si>
  <si>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</si>
  <si>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</si>
  <si>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</si>
  <si>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</si>
  <si>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</si>
  <si>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</si>
  <si>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</si>
  <si>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</si>
  <si>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</si>
  <si>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</si>
  <si>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</si>
  <si>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</si>
  <si>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</si>
  <si>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</si>
  <si>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</si>
  <si>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</si>
  <si>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</si>
  <si>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</si>
  <si>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</si>
  <si>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</si>
  <si>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</si>
  <si>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</si>
  <si>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</si>
  <si>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</si>
  <si>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</si>
  <si>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</si>
  <si>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</si>
  <si>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</si>
  <si>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</si>
  <si>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</si>
  <si>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</si>
  <si>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</si>
  <si>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</si>
  <si>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</si>
  <si>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</si>
  <si>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</si>
  <si>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</si>
  <si>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</si>
  <si>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</si>
  <si>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</si>
  <si>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</si>
  <si>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</si>
  <si>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</si>
  <si>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</si>
  <si>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</si>
  <si>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</si>
  <si>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</si>
  <si>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</si>
  <si>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</si>
  <si>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</si>
  <si>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</si>
  <si>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</si>
  <si>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</si>
  <si>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</si>
  <si>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</si>
  <si>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</si>
  <si>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</si>
  <si>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</si>
  <si>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</si>
  <si>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</si>
  <si>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</si>
  <si>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</si>
  <si>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</si>
  <si>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</si>
  <si>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</si>
  <si>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</si>
  <si>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</si>
  <si>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</si>
  <si>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</si>
  <si>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</si>
  <si>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</si>
  <si>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</si>
  <si>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</si>
  <si>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</si>
  <si>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</si>
  <si>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</si>
  <si>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</si>
  <si>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</si>
  <si>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</si>
  <si>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</si>
  <si>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</si>
  <si>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</si>
  <si>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</si>
  <si>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</si>
  <si>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</si>
  <si>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</si>
  <si>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</si>
  <si>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</si>
  <si>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</si>
  <si>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</si>
  <si>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</si>
  <si>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</si>
  <si>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</si>
  <si>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</si>
  <si>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</si>
  <si>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</si>
  <si>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</si>
  <si>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</si>
  <si>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</si>
  <si>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</si>
  <si>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</si>
  <si>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</si>
  <si>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</si>
  <si>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</si>
  <si>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</si>
  <si>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</si>
  <si>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</si>
  <si>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</si>
  <si>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</si>
  <si>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</si>
  <si>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</si>
  <si>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</si>
  <si>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</si>
  <si>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</si>
  <si>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</si>
  <si>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</si>
  <si>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</si>
  <si>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</si>
  <si>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</si>
  <si>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</si>
  <si>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</si>
  <si>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</si>
  <si>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</si>
  <si>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</si>
  <si>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</si>
  <si>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</si>
  <si>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</si>
  <si>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</si>
  <si>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</si>
  <si>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</si>
  <si>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</si>
  <si>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</si>
  <si>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</si>
  <si>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</si>
  <si>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</si>
  <si>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</si>
  <si>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</si>
  <si>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</si>
  <si>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</si>
  <si>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</si>
  <si>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</si>
  <si>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</si>
  <si>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</si>
  <si>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</si>
  <si>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</si>
  <si>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</si>
  <si>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</si>
  <si>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</si>
  <si>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</si>
  <si>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</si>
  <si>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</si>
  <si>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</si>
  <si>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</si>
  <si>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</si>
  <si>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</si>
  <si>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</si>
  <si>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</si>
  <si>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</si>
  <si>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</si>
  <si>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</si>
  <si>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</si>
  <si>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</si>
  <si>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</si>
  <si>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</si>
  <si>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</si>
  <si>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</si>
  <si>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</si>
  <si>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</si>
  <si>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</si>
  <si>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</si>
  <si>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</si>
  <si>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</si>
  <si>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</si>
  <si>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</si>
  <si>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</si>
  <si>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</si>
  <si>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</si>
  <si>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</si>
  <si>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</si>
  <si>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</si>
  <si>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</si>
  <si>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</si>
  <si>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</si>
  <si>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</si>
  <si>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</si>
  <si>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</si>
  <si>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</si>
  <si>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</si>
  <si>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</si>
  <si>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</si>
  <si>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</si>
  <si>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</si>
  <si>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</si>
  <si>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</si>
  <si>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</si>
  <si>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</si>
  <si>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</si>
  <si>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</si>
  <si>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</si>
  <si>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</si>
  <si>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</si>
  <si>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</si>
  <si>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</si>
  <si>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</si>
  <si>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</si>
  <si>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</si>
  <si>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</si>
  <si>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</si>
  <si>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</si>
  <si>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</si>
  <si>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</si>
  <si>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</si>
  <si>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</si>
  <si>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</si>
  <si>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</si>
  <si>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</si>
  <si>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</si>
  <si>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</si>
  <si>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</si>
  <si>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</si>
  <si>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</si>
  <si>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</si>
  <si>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</si>
  <si>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</si>
  <si>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</si>
  <si>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</si>
  <si>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</si>
  <si>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</si>
  <si>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</si>
  <si>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</si>
  <si>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</si>
  <si>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</si>
  <si>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</si>
  <si>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</si>
  <si>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</si>
  <si>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</si>
  <si>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</si>
  <si>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</si>
  <si>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</si>
  <si>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</si>
  <si>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</si>
  <si>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</si>
  <si>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</si>
  <si>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</si>
  <si>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</si>
  <si>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</si>
  <si>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</si>
  <si>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</si>
  <si>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</si>
  <si>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</si>
  <si>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</si>
  <si>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</si>
  <si>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</si>
  <si>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</si>
  <si>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</si>
  <si>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</si>
  <si>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</si>
  <si>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</si>
  <si>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</si>
  <si>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</si>
  <si>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</si>
  <si>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</si>
  <si>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</si>
  <si>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</si>
  <si>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</si>
  <si>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</si>
  <si>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</si>
  <si>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</si>
  <si>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</si>
  <si>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</si>
  <si>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</si>
  <si>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</si>
  <si>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</si>
  <si>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</si>
  <si>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</si>
  <si>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</si>
  <si>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</si>
  <si>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</si>
  <si>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</si>
  <si>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</si>
  <si>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</si>
  <si>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</si>
  <si>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</si>
  <si>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</si>
  <si>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</si>
  <si>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</si>
  <si>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</si>
  <si>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</si>
  <si>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</si>
  <si>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</si>
  <si>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</si>
  <si>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</si>
  <si>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</si>
  <si>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</si>
  <si>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</si>
  <si>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</si>
  <si>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</si>
  <si>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</si>
  <si>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</si>
  <si>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</si>
  <si>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</si>
  <si>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</si>
  <si>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</si>
  <si>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</si>
  <si>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</si>
  <si>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</si>
  <si>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</si>
  <si>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</si>
  <si>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</si>
  <si>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</si>
  <si>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</si>
  <si>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</si>
  <si>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</si>
  <si>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</si>
  <si>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</si>
  <si>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</si>
  <si>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</si>
  <si>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</si>
  <si>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</si>
  <si>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</si>
  <si>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</si>
  <si>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</si>
  <si>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</si>
  <si>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</si>
  <si>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</si>
  <si>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</si>
  <si>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</si>
  <si>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</si>
  <si>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</si>
  <si>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</si>
  <si>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</si>
  <si>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</si>
  <si>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</si>
  <si>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</si>
  <si>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</si>
  <si>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</si>
  <si>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</si>
  <si>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</si>
  <si>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</si>
  <si>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</si>
  <si>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</si>
  <si>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</si>
  <si>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</si>
  <si>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</si>
  <si>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</si>
  <si>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</si>
  <si>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</si>
  <si>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</si>
  <si>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</si>
  <si>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</si>
  <si>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</si>
  <si>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</si>
  <si>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</si>
  <si>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</si>
  <si>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</si>
  <si>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</si>
  <si>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</si>
  <si>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</si>
  <si>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</si>
  <si>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</si>
  <si>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</si>
  <si>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</si>
  <si>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</si>
  <si>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</si>
  <si>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</si>
  <si>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</si>
  <si>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</si>
  <si>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</si>
  <si>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</si>
  <si>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</si>
  <si>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</si>
  <si>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</si>
  <si>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</si>
  <si>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</si>
  <si>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</si>
  <si>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</si>
  <si>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</si>
  <si>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</si>
  <si>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</si>
  <si>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</si>
  <si>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</si>
  <si>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</si>
  <si>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</si>
  <si>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</si>
  <si>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</si>
  <si>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</si>
  <si>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</si>
  <si>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</si>
  <si>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</si>
  <si>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</si>
  <si>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</si>
  <si>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</si>
  <si>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</si>
  <si>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</si>
  <si>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</si>
  <si>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</si>
  <si>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</si>
  <si>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</si>
  <si>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</si>
  <si>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</si>
  <si>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</si>
  <si>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</si>
  <si>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</si>
  <si>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</si>
  <si>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</si>
  <si>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</si>
  <si>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</si>
  <si>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</si>
  <si>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</si>
  <si>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</si>
  <si>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</si>
  <si>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</si>
  <si>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</si>
  <si>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</si>
  <si>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</si>
  <si>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</si>
  <si>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</si>
  <si>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</si>
  <si>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</si>
  <si>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</si>
  <si>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</si>
  <si>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</si>
  <si>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</si>
  <si>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</si>
  <si>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</si>
  <si>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</si>
  <si>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</si>
  <si>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</si>
  <si>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</si>
  <si>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</si>
  <si>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</si>
  <si>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</si>
  <si>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</si>
  <si>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</si>
  <si>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</si>
  <si>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</si>
  <si>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</si>
  <si>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</si>
  <si>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</si>
  <si>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</si>
  <si>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</si>
  <si>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</si>
  <si>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</si>
  <si>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</si>
  <si>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</si>
  <si>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</si>
  <si>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</si>
  <si>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</si>
  <si>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</si>
  <si>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</si>
  <si>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</si>
  <si>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</si>
  <si>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</si>
  <si>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</si>
  <si>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</si>
  <si>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</si>
  <si>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</si>
  <si>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</si>
  <si>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</si>
  <si>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</si>
  <si>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</si>
  <si>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</si>
  <si>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</si>
  <si>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</si>
  <si>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</si>
  <si>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</si>
  <si>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</si>
  <si>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</si>
  <si>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</si>
  <si>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</si>
  <si>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</si>
  <si>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</si>
  <si>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</si>
  <si>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</si>
  <si>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</si>
  <si>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</si>
  <si>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</si>
  <si>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</si>
  <si>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</si>
  <si>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</si>
  <si>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</si>
  <si>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</si>
  <si>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</si>
  <si>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</si>
  <si>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</si>
  <si>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</si>
  <si>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</si>
  <si>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</si>
  <si>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</si>
  <si>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</si>
  <si>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</si>
  <si>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</si>
  <si>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</si>
  <si>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</si>
  <si>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</si>
  <si>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</si>
  <si>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</si>
  <si>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</si>
  <si>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</si>
  <si>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</si>
  <si>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</si>
  <si>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</si>
  <si>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</si>
  <si>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</si>
  <si>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</si>
  <si>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</si>
  <si>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</si>
  <si>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</si>
  <si>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</si>
  <si>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</si>
  <si>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</si>
  <si>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</si>
  <si>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</si>
  <si>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</si>
  <si>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</si>
  <si>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</si>
  <si>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</si>
  <si>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</si>
  <si>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</si>
  <si>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</si>
  <si>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</si>
  <si>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</si>
  <si>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</si>
  <si>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</si>
  <si>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</si>
  <si>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</si>
  <si>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</si>
  <si>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</si>
  <si>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</si>
  <si>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</si>
  <si>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</si>
  <si>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</si>
  <si>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</si>
  <si>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</si>
  <si>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</si>
  <si>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</si>
  <si>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</si>
  <si>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</si>
  <si>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</si>
  <si>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</si>
  <si>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</si>
  <si>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</si>
  <si>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</si>
  <si>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</si>
  <si>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</si>
  <si>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</si>
  <si>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</si>
  <si>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</si>
  <si>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</si>
  <si>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</si>
  <si>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</si>
  <si>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</si>
  <si>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</si>
  <si>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</si>
  <si>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</si>
  <si>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</si>
  <si>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</si>
  <si>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</si>
  <si>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</si>
  <si>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</si>
  <si>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</si>
  <si>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</si>
  <si>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</si>
  <si>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</si>
  <si>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</si>
  <si>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</si>
  <si>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</si>
  <si>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</si>
  <si>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</si>
  <si>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</si>
  <si>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</si>
  <si>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</si>
  <si>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</si>
  <si>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</si>
  <si>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</si>
  <si>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</si>
  <si>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</si>
  <si>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</si>
  <si>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</si>
  <si>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</si>
  <si>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</si>
  <si>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</si>
  <si>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</si>
  <si>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</si>
  <si>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</si>
  <si>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</si>
  <si>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</si>
  <si>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</si>
  <si>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</si>
  <si>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</si>
  <si>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</si>
  <si>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</si>
  <si>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</si>
  <si>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</si>
  <si>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</si>
  <si>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</si>
  <si>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</si>
  <si>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</si>
  <si>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</si>
  <si>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</si>
  <si>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</si>
  <si>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</si>
  <si>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</si>
  <si>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</si>
  <si>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</si>
  <si>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</si>
  <si>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</si>
  <si>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</si>
  <si>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</si>
  <si>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</si>
  <si>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</si>
  <si>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</si>
  <si>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</si>
  <si>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</si>
  <si>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</si>
  <si>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</si>
  <si>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</si>
  <si>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</si>
  <si>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</si>
  <si>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</si>
  <si>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</si>
  <si>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</si>
  <si>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</si>
  <si>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</si>
  <si>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</si>
  <si>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</si>
  <si>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</si>
  <si>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</si>
  <si>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</si>
  <si>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</si>
  <si>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</si>
  <si>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</si>
  <si>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</si>
  <si>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</si>
  <si>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</si>
  <si>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</si>
  <si>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</si>
  <si>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</si>
  <si>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</si>
  <si>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</si>
  <si>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</si>
  <si>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</si>
  <si>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</si>
  <si>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</si>
  <si>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</si>
  <si>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</si>
  <si>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</si>
  <si>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</si>
  <si>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</si>
  <si>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</si>
  <si>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</si>
  <si>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</si>
  <si>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</si>
  <si>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</si>
  <si>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</si>
  <si>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</si>
  <si>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</si>
  <si>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</si>
  <si>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</si>
  <si>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</si>
  <si>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</si>
  <si>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</si>
  <si>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</si>
  <si>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</si>
  <si>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</si>
  <si>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</si>
  <si>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</si>
  <si>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</si>
  <si>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</si>
  <si>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</si>
  <si>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</si>
  <si>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</si>
  <si>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</si>
  <si>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</si>
  <si>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</si>
  <si>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</si>
  <si>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</si>
  <si>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</si>
  <si>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</si>
  <si>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</si>
  <si>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</si>
  <si>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</si>
  <si>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</si>
  <si>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</si>
  <si>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</si>
  <si>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</si>
  <si>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</si>
  <si>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</si>
  <si>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</si>
  <si>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</si>
  <si>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</si>
  <si>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</si>
  <si>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</si>
  <si>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</si>
  <si>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</si>
  <si>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</si>
  <si>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</si>
  <si>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</si>
  <si>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</si>
  <si>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</si>
  <si>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</si>
  <si>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</si>
  <si>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</si>
  <si>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</si>
  <si>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</si>
  <si>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</si>
  <si>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</si>
  <si>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</si>
  <si>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</si>
  <si>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</si>
  <si>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</si>
  <si>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</si>
  <si>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</si>
  <si>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</si>
  <si>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</si>
  <si>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</si>
  <si>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</si>
  <si>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</si>
  <si>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</si>
  <si>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</si>
  <si>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</si>
  <si>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</si>
  <si>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</si>
  <si>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</si>
  <si>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</si>
  <si>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</si>
  <si>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</si>
  <si>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</si>
  <si>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</si>
  <si>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</si>
  <si>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</si>
  <si>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</si>
  <si>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</si>
  <si>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</si>
  <si>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</si>
  <si>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</si>
  <si>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</si>
  <si>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</si>
  <si>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</si>
  <si>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</si>
  <si>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</si>
  <si>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</si>
  <si>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</si>
  <si>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</si>
  <si>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</si>
  <si>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</si>
  <si>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</si>
  <si>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</si>
  <si>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</si>
  <si>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</si>
  <si>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</si>
  <si>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</si>
  <si>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</si>
  <si>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</si>
  <si>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</si>
  <si>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</si>
  <si>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</si>
  <si>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</si>
  <si>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</si>
  <si>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</si>
  <si>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</si>
  <si>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</si>
  <si>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</si>
  <si>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</si>
  <si>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</si>
  <si>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</si>
  <si>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</si>
  <si>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</si>
  <si>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</si>
  <si>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</si>
  <si>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</si>
  <si>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</si>
  <si>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</si>
  <si>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</si>
  <si>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</si>
  <si>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</si>
  <si>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</si>
  <si>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</si>
  <si>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</si>
  <si>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</si>
  <si>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</si>
  <si>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</si>
  <si>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</si>
  <si>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</si>
  <si>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</si>
  <si>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</si>
  <si>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</si>
  <si>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</si>
  <si>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</si>
  <si>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</si>
  <si>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</si>
  <si>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</si>
  <si>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</si>
  <si>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</si>
  <si>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</si>
  <si>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</si>
  <si>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</si>
  <si>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</si>
  <si>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</si>
  <si>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</si>
  <si>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</si>
  <si>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</si>
  <si>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</si>
  <si>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</si>
  <si>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</si>
  <si>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</si>
  <si>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</si>
  <si>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</si>
  <si>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</si>
  <si>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</si>
  <si>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</si>
  <si>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</si>
  <si>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</si>
  <si>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</si>
  <si>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</si>
  <si>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</si>
  <si>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</si>
  <si>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</si>
  <si>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</si>
  <si>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</si>
  <si>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</si>
  <si>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</si>
  <si>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</si>
  <si>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</si>
  <si>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</si>
  <si>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</si>
  <si>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</si>
  <si>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</si>
  <si>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</si>
  <si>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</si>
  <si>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</si>
  <si>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</si>
  <si>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</si>
  <si>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</si>
  <si>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</si>
  <si>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</si>
  <si>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</si>
  <si>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</si>
  <si>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</si>
  <si>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</si>
  <si>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</si>
  <si>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</si>
  <si>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</si>
  <si>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</si>
  <si>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</si>
  <si>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</si>
  <si>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</si>
  <si>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</si>
  <si>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</si>
  <si>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</si>
  <si>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</si>
  <si>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</si>
  <si>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</si>
  <si>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</si>
  <si>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</si>
  <si>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</si>
  <si>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</si>
  <si>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</si>
  <si>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</si>
  <si>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</si>
  <si>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</si>
  <si>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</si>
  <si>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</si>
  <si>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</si>
  <si>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</si>
  <si>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</si>
  <si>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</si>
  <si>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</si>
  <si>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</si>
  <si>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</si>
  <si>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</si>
  <si>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</si>
  <si>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</si>
  <si>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</si>
  <si>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</si>
  <si>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</si>
  <si>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</si>
  <si>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</si>
  <si>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</si>
  <si>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</si>
  <si>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</si>
  <si>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</si>
  <si>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</si>
  <si>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</si>
  <si>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</si>
  <si>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</si>
  <si>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</si>
  <si>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</si>
  <si>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</si>
  <si>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</si>
  <si>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</si>
  <si>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</si>
  <si>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</si>
  <si>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</si>
  <si>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</si>
  <si>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</si>
  <si>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</si>
  <si>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</si>
  <si>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</si>
  <si>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</si>
  <si>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</si>
  <si>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</si>
  <si>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</si>
  <si>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</si>
  <si>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</si>
  <si>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</si>
  <si>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</si>
  <si>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</si>
  <si>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</si>
  <si>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</si>
  <si>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</si>
  <si>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</si>
  <si>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</si>
  <si>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</si>
  <si>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</si>
  <si>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</si>
  <si>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</si>
  <si>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</si>
  <si>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</si>
  <si>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</si>
  <si>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</si>
  <si>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</si>
  <si>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</si>
  <si>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</si>
  <si>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</si>
  <si>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</si>
  <si>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</si>
  <si>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</si>
  <si>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</si>
  <si>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</si>
  <si>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</si>
  <si>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</si>
  <si>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</si>
  <si>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</si>
  <si>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</si>
  <si>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</si>
  <si>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</si>
  <si>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</si>
  <si>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</si>
  <si>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</si>
  <si>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</si>
  <si>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</si>
  <si>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</si>
  <si>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</si>
  <si>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</si>
  <si>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</si>
  <si>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</si>
  <si>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</si>
  <si>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</si>
  <si>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</si>
  <si>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</si>
  <si>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</si>
  <si>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</si>
  <si>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</si>
  <si>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</si>
  <si>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</si>
  <si>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</si>
  <si>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</si>
  <si>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</si>
  <si>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</si>
  <si>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</si>
  <si>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</si>
  <si>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</si>
  <si>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</si>
  <si>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</si>
  <si>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</si>
  <si>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</si>
  <si>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</si>
  <si>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</si>
  <si>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</si>
  <si>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</si>
  <si>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</si>
  <si>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</si>
  <si>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</si>
  <si>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</si>
  <si>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</si>
  <si>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</si>
  <si>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</si>
  <si>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</si>
  <si>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</si>
  <si>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</si>
  <si>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</si>
  <si>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</si>
  <si>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</si>
  <si>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</si>
  <si>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</si>
  <si>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</si>
  <si>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</si>
  <si>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</si>
  <si>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</si>
  <si>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</si>
  <si>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</si>
  <si>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</si>
  <si>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</si>
  <si>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</si>
  <si>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</si>
  <si>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</si>
  <si>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</si>
  <si>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</si>
  <si>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</si>
  <si>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</si>
  <si>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</si>
  <si>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</si>
  <si>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</si>
  <si>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</si>
  <si>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</si>
  <si>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</si>
  <si>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</si>
  <si>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</si>
  <si>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</si>
  <si>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</si>
  <si>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</si>
  <si>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</si>
  <si>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</si>
  <si>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</si>
  <si>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</si>
  <si>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</si>
  <si>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</si>
  <si>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</si>
  <si>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</si>
  <si>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</si>
  <si>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</si>
  <si>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</si>
  <si>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</si>
  <si>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</si>
  <si>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</si>
  <si>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</si>
  <si>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</si>
  <si>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</si>
  <si>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</si>
  <si>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</si>
  <si>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</si>
  <si>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</si>
  <si>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</si>
  <si>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</si>
  <si>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</si>
  <si>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</si>
  <si>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</si>
  <si>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</si>
  <si>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</si>
  <si>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</si>
  <si>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</si>
  <si>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</si>
  <si>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</si>
  <si>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</si>
  <si>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</si>
  <si>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</si>
  <si>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</si>
  <si>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</si>
  <si>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</si>
  <si>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</si>
  <si>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</si>
  <si>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</si>
  <si>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</si>
  <si>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</si>
  <si>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</si>
  <si>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</si>
  <si>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</si>
  <si>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</si>
  <si>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</si>
  <si>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</si>
  <si>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</si>
  <si>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</si>
  <si>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</si>
  <si>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</si>
  <si>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</si>
  <si>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</si>
  <si>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</si>
  <si>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</si>
  <si>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</si>
  <si>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</si>
  <si>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</si>
  <si>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</si>
  <si>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</si>
  <si>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</si>
  <si>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</si>
  <si>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</si>
  <si>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</si>
  <si>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</si>
  <si>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</si>
  <si>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</si>
  <si>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</si>
  <si>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</si>
  <si>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</si>
  <si>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</si>
  <si>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</si>
  <si>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</si>
  <si>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</si>
  <si>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</si>
  <si>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</si>
  <si>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</si>
  <si>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</si>
  <si>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</si>
  <si>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</si>
  <si>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</si>
  <si>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</si>
  <si>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</si>
  <si>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</si>
  <si>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</si>
  <si>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</si>
  <si>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</si>
  <si>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</si>
  <si>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</si>
  <si>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</si>
  <si>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</si>
  <si>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</si>
  <si>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</si>
  <si>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</si>
  <si>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</si>
  <si>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</si>
  <si>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</si>
  <si>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</si>
  <si>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</si>
  <si>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</si>
  <si>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</si>
  <si>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</si>
  <si>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</si>
  <si>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</si>
  <si>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</si>
  <si>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</si>
  <si>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</si>
  <si>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</si>
  <si>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</si>
  <si>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</si>
  <si>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</si>
  <si>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</si>
  <si>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</si>
  <si>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</si>
  <si>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</si>
  <si>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</si>
  <si>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</si>
  <si>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</si>
  <si>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</si>
  <si>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</si>
  <si>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</si>
  <si>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</si>
  <si>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</si>
  <si>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</si>
  <si>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</si>
  <si>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</si>
  <si>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</si>
  <si>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</si>
  <si>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</si>
  <si>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</si>
  <si>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</si>
  <si>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</si>
  <si>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</si>
  <si>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</si>
  <si>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</si>
  <si>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</si>
  <si>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</si>
  <si>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</si>
  <si>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</si>
  <si>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</si>
  <si>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</si>
  <si>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</si>
  <si>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</si>
  <si>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</si>
  <si>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</si>
  <si>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</si>
  <si>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</si>
  <si>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</si>
  <si>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</si>
  <si>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</si>
  <si>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</si>
  <si>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</si>
  <si>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</si>
  <si>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</si>
  <si>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</si>
  <si>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</si>
  <si>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</si>
  <si>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</si>
  <si>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</si>
  <si>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</si>
  <si>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</si>
  <si>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</si>
  <si>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</si>
  <si>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</si>
  <si>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</si>
  <si>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</si>
  <si>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</si>
  <si>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</si>
  <si>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</si>
  <si>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</si>
  <si>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</si>
  <si>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</si>
  <si>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</si>
  <si>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</si>
  <si>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</si>
  <si>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</si>
  <si>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</si>
  <si>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</si>
  <si>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</si>
  <si>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</si>
  <si>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</si>
  <si>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</si>
  <si>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</si>
  <si>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</si>
  <si>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</si>
  <si>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</si>
  <si>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</si>
  <si>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</si>
  <si>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</si>
  <si>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</si>
  <si>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</si>
  <si>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</si>
  <si>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</si>
  <si>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</si>
  <si>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</si>
  <si>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</si>
  <si>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</si>
  <si>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</si>
  <si>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</si>
  <si>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</si>
  <si>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</si>
  <si>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</si>
  <si>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</si>
  <si>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</si>
  <si>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</si>
  <si>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</si>
  <si>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</si>
  <si>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</si>
  <si>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</si>
  <si>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</si>
  <si>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</si>
  <si>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</si>
  <si>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</si>
  <si>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</si>
  <si>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</si>
  <si>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</si>
  <si>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</si>
  <si>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</si>
  <si>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</si>
  <si>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</si>
  <si>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</si>
  <si>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</si>
  <si>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</si>
  <si>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</si>
  <si>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</si>
  <si>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</si>
  <si>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</si>
  <si>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</si>
  <si>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</si>
  <si>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</si>
  <si>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</si>
  <si>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</si>
  <si>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</si>
  <si>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</si>
  <si>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</si>
  <si>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</si>
  <si>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</si>
  <si>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</si>
  <si>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</si>
  <si>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</si>
  <si>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</si>
  <si>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</si>
  <si>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</si>
  <si>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</si>
  <si>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</si>
  <si>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</si>
  <si>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</si>
  <si>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</si>
  <si>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</si>
  <si>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</si>
  <si>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</si>
  <si>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</si>
  <si>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</si>
  <si>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</si>
  <si>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</si>
  <si>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</si>
  <si>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</si>
  <si>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</si>
  <si>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</si>
  <si>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</si>
  <si>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</si>
  <si>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</si>
  <si>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</si>
  <si>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</si>
  <si>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</si>
  <si>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</si>
  <si>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</si>
  <si>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</si>
  <si>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</si>
  <si>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</si>
  <si>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</si>
  <si>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</si>
  <si>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</si>
  <si>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</si>
  <si>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</si>
  <si>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</si>
  <si>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</si>
  <si>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</si>
  <si>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</si>
  <si>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</si>
  <si>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</si>
  <si>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</si>
  <si>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</si>
  <si>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</si>
  <si>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</si>
  <si>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</si>
  <si>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</si>
  <si>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</si>
  <si>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</si>
  <si>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</si>
  <si>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</si>
  <si>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</si>
  <si>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</si>
  <si>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</si>
  <si>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</si>
  <si>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</si>
  <si>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</si>
  <si>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</si>
  <si>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</si>
  <si>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</si>
  <si>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</si>
  <si>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</si>
  <si>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</si>
  <si>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</si>
  <si>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</si>
  <si>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</si>
  <si>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</si>
  <si>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</si>
  <si>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</si>
  <si>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</si>
  <si>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</si>
  <si>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</si>
  <si>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</si>
  <si>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</si>
  <si>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</si>
  <si>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</si>
  <si>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</si>
  <si>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</si>
  <si>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</si>
  <si>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</si>
  <si>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</si>
  <si>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</si>
  <si>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</si>
  <si>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</si>
  <si>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</si>
  <si>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</si>
  <si>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</si>
  <si>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</si>
  <si>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</si>
  <si>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</si>
  <si>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</si>
  <si>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</si>
  <si>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</si>
  <si>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</si>
  <si>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</si>
  <si>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</si>
  <si>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</si>
  <si>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</si>
  <si>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</si>
  <si>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</si>
  <si>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</si>
  <si>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</si>
  <si>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</si>
  <si>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</si>
  <si>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</si>
  <si>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</si>
  <si>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</si>
  <si>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</si>
  <si>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</si>
  <si>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</si>
  <si>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</si>
  <si>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</si>
  <si>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</si>
  <si>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</si>
  <si>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</si>
  <si>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</si>
  <si>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</si>
  <si>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</si>
  <si>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</si>
  <si>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</si>
  <si>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</si>
  <si>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</si>
  <si>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</si>
  <si>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</si>
  <si>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</si>
  <si>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</si>
  <si>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</si>
  <si>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</si>
  <si>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</si>
  <si>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</si>
  <si>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</si>
  <si>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</si>
  <si>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</si>
  <si>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</si>
  <si>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</si>
  <si>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</si>
  <si>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</si>
  <si>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</si>
  <si>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</si>
  <si>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</si>
  <si>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</si>
  <si>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</si>
  <si>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</si>
  <si>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</si>
  <si>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</si>
  <si>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</si>
  <si>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</si>
  <si>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</si>
  <si>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</si>
  <si>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</si>
  <si>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</si>
  <si>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</si>
  <si>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</si>
  <si>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</si>
  <si>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</si>
  <si>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</si>
  <si>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</si>
  <si>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</si>
  <si>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</si>
  <si>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</si>
  <si>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</si>
  <si>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</si>
  <si>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</si>
  <si>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</si>
  <si>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</si>
  <si>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</si>
  <si>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</si>
  <si>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</si>
  <si>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</si>
  <si>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</si>
  <si>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</si>
  <si>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</si>
  <si>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</si>
  <si>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</si>
  <si>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</si>
  <si>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</si>
  <si>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</si>
  <si>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</si>
  <si>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</si>
  <si>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</si>
  <si>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</si>
  <si>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</si>
  <si>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</si>
  <si>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</si>
  <si>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</si>
  <si>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</si>
  <si>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</si>
  <si>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</si>
  <si>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</si>
  <si>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</si>
  <si>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</si>
  <si>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</si>
  <si>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</si>
  <si>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</si>
  <si>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</si>
  <si>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</si>
  <si>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</si>
  <si>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</si>
  <si>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</si>
  <si>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</si>
  <si>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</si>
  <si>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</si>
  <si>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</si>
  <si>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</si>
  <si>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</si>
  <si>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</si>
  <si>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</si>
  <si>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</si>
  <si>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</si>
  <si>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</si>
  <si>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</si>
  <si>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</si>
  <si>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</si>
  <si>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</si>
  <si>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</si>
  <si>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</si>
  <si>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</si>
  <si>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</si>
  <si>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</si>
  <si>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</si>
  <si>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</si>
  <si>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</si>
  <si>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</si>
  <si>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</si>
  <si>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</si>
  <si>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</si>
  <si>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</si>
  <si>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</si>
  <si>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</si>
  <si>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</si>
  <si>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</si>
  <si>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</si>
  <si>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</si>
  <si>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</si>
  <si>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</si>
  <si>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</si>
  <si>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</si>
  <si>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</si>
  <si>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</si>
  <si>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</si>
  <si>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</si>
  <si>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</si>
  <si>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</si>
  <si>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</si>
  <si>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</si>
  <si>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</si>
  <si>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</si>
  <si>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</si>
  <si>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</si>
  <si>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</si>
  <si>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</si>
  <si>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</si>
  <si>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</si>
  <si>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</si>
  <si>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</si>
  <si>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</si>
  <si>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</si>
  <si>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</si>
  <si>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</si>
  <si>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</si>
  <si>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</si>
  <si>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</si>
  <si>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</si>
  <si>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</si>
  <si>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</si>
  <si>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</si>
  <si>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</si>
  <si>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</si>
  <si>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</si>
  <si>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</si>
  <si>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</si>
  <si>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</si>
  <si>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</si>
  <si>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</si>
  <si>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</si>
  <si>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</si>
  <si>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</si>
  <si>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</si>
  <si>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</si>
  <si>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</si>
  <si>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</si>
  <si>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</si>
  <si>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</si>
  <si>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</si>
  <si>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</si>
  <si>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</si>
  <si>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</si>
  <si>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</si>
  <si>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</si>
  <si>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</si>
  <si>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</si>
  <si>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</si>
  <si>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</si>
  <si>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</si>
  <si>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</si>
  <si>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</si>
  <si>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</si>
  <si>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</si>
  <si>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</si>
  <si>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</si>
  <si>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</si>
  <si>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</si>
  <si>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</si>
  <si>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</si>
  <si>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</si>
  <si>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</si>
  <si>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</si>
  <si>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</si>
  <si>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</si>
  <si>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</si>
  <si>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</si>
  <si>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</si>
  <si>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</si>
  <si>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</si>
  <si>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</si>
  <si>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</si>
  <si>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</si>
  <si>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</si>
  <si>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</si>
  <si>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</si>
  <si>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</si>
  <si>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</si>
  <si>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</si>
  <si>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</si>
  <si>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</si>
  <si>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</si>
  <si>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</si>
  <si>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</si>
  <si>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</si>
  <si>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</si>
  <si>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</si>
  <si>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</si>
  <si>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</si>
  <si>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</si>
  <si>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</si>
  <si>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</si>
  <si>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</si>
  <si>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</si>
  <si>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</si>
  <si>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</si>
  <si>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</si>
  <si>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</si>
  <si>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</si>
  <si>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</si>
  <si>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</si>
  <si>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</si>
  <si>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</si>
  <si>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</si>
  <si>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</si>
  <si>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</si>
  <si>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</si>
  <si>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</si>
  <si>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</si>
  <si>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</si>
  <si>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</si>
  <si>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</si>
  <si>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</si>
  <si>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</si>
  <si>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</si>
  <si>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</si>
  <si>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</si>
  <si>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</si>
  <si>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</si>
  <si>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</si>
  <si>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</si>
  <si>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</si>
  <si>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</si>
  <si>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</si>
  <si>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</si>
  <si>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</si>
  <si>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</si>
  <si>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</si>
  <si>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</si>
  <si>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</si>
  <si>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</si>
  <si>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</si>
  <si>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</si>
  <si>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</si>
  <si>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</si>
  <si>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</si>
  <si>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</si>
  <si>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</si>
  <si>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</si>
  <si>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</si>
  <si>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</si>
  <si>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</si>
  <si>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</si>
  <si>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</si>
  <si>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</si>
  <si>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</si>
  <si>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</si>
  <si>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</si>
  <si>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</si>
  <si>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</si>
  <si>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</si>
  <si>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</si>
  <si>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</si>
  <si>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</si>
  <si>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</si>
  <si>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</si>
  <si>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</si>
  <si>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</si>
  <si>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</si>
  <si>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</si>
  <si>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</si>
  <si>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</si>
  <si>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</si>
  <si>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</si>
  <si>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</si>
  <si>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</si>
  <si>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</si>
  <si>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</si>
  <si>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</si>
  <si>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</si>
  <si>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</si>
  <si>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</si>
  <si>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</si>
  <si>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</si>
  <si>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</si>
  <si>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</si>
  <si>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</si>
  <si>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</si>
  <si>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</si>
  <si>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</si>
  <si>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</si>
  <si>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</si>
  <si>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</si>
  <si>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</si>
  <si>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</si>
  <si>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</si>
  <si>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</si>
  <si>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</si>
  <si>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</si>
  <si>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</si>
  <si>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</si>
  <si>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</si>
  <si>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</si>
  <si>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</si>
  <si>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</si>
  <si>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</si>
  <si>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</si>
  <si>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</si>
  <si>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</si>
  <si>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</si>
  <si>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</si>
  <si>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</si>
  <si>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</si>
  <si>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</si>
  <si>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</si>
  <si>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</si>
  <si>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</si>
  <si>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</si>
  <si>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</si>
  <si>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</si>
  <si>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</si>
  <si>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</si>
  <si>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</si>
  <si>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</si>
  <si>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</si>
  <si>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</si>
  <si>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</si>
  <si>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</si>
  <si>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</si>
  <si>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</si>
  <si>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</si>
  <si>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</si>
  <si>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</si>
  <si>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</si>
  <si>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</si>
  <si>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</si>
  <si>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</si>
  <si>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</si>
  <si>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</si>
  <si>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</si>
  <si>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</si>
  <si>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</si>
  <si>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</si>
  <si>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</si>
  <si>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</si>
  <si>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</si>
  <si>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</si>
  <si>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</si>
  <si>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</si>
  <si>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</si>
  <si>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</si>
  <si>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</si>
  <si>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</si>
  <si>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</si>
  <si>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</si>
  <si>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</si>
  <si>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</si>
  <si>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</si>
  <si>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</si>
  <si>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</si>
  <si>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</si>
  <si>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</si>
  <si>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</si>
  <si>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</si>
  <si>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</si>
  <si>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</si>
  <si>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</si>
  <si>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</si>
  <si>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</si>
  <si>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</si>
  <si>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</si>
  <si>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</si>
  <si>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</si>
  <si>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</si>
  <si>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</si>
  <si>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</si>
  <si>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</si>
  <si>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</si>
  <si>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</si>
  <si>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</si>
  <si>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</si>
  <si>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</si>
  <si>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</si>
  <si>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</si>
  <si>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</si>
  <si>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</si>
  <si>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</si>
  <si>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</si>
  <si>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</si>
  <si>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</si>
  <si>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</si>
  <si>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</si>
  <si>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</si>
  <si>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</si>
  <si>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</si>
  <si>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</si>
  <si>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</si>
  <si>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</si>
  <si>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</si>
  <si>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</si>
  <si>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</si>
  <si>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</si>
  <si>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</si>
  <si>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</si>
  <si>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</si>
  <si>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</si>
  <si>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</si>
  <si>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</si>
  <si>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</si>
  <si>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</si>
  <si>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</si>
  <si>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</si>
  <si>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</si>
  <si>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</si>
  <si>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</si>
  <si>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</si>
  <si>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</si>
  <si>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</si>
  <si>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</si>
  <si>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</si>
  <si>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</si>
  <si>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</si>
  <si>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</si>
  <si>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</si>
  <si>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</si>
  <si>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</si>
  <si>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</si>
  <si>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</si>
  <si>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</si>
  <si>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</si>
  <si>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</si>
  <si>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</si>
  <si>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</si>
  <si>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</si>
  <si>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</si>
  <si>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</si>
  <si>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</si>
  <si>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</si>
  <si>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</si>
  <si>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</si>
  <si>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</si>
  <si>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</si>
  <si>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</si>
  <si>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</si>
  <si>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</si>
  <si>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</si>
  <si>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</si>
  <si>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</si>
  <si>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</si>
  <si>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</si>
  <si>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</si>
  <si>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</si>
  <si>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</si>
  <si>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</si>
  <si>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</si>
  <si>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</si>
  <si>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</si>
  <si>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</si>
  <si>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</si>
  <si>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</si>
  <si>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</si>
  <si>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</si>
  <si>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</si>
  <si>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</si>
  <si>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</si>
  <si>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</si>
  <si>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</si>
  <si>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</si>
  <si>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</si>
  <si>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</si>
  <si>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</si>
  <si>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</si>
  <si>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</si>
  <si>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</si>
  <si>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</si>
  <si>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</si>
  <si>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</si>
  <si>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</si>
  <si>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</si>
  <si>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</si>
  <si>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</si>
  <si>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</si>
  <si>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</si>
  <si>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</si>
  <si>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</si>
  <si>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</si>
  <si>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</si>
  <si>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</si>
  <si>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</si>
  <si>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</si>
  <si>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</si>
  <si>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</si>
  <si>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</si>
  <si>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</si>
  <si>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</si>
  <si>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</si>
  <si>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</si>
  <si>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</si>
  <si>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</si>
  <si>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</si>
  <si>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</si>
  <si>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</si>
  <si>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</si>
  <si>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</si>
  <si>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</si>
  <si>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</si>
  <si>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</si>
  <si>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</si>
  <si>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</si>
  <si>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</si>
  <si>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</si>
  <si>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</si>
  <si>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</si>
  <si>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</si>
  <si>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</si>
  <si>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</si>
  <si>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</si>
  <si>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</si>
  <si>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</si>
  <si>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</si>
  <si>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</si>
  <si>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</si>
  <si>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</si>
  <si>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</si>
  <si>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</si>
  <si>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</si>
  <si>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</si>
  <si>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</si>
  <si>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</si>
  <si>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</si>
  <si>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</si>
  <si>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</si>
  <si>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</si>
  <si>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</si>
  <si>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</si>
  <si>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</si>
  <si>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</si>
  <si>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</si>
  <si>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</si>
  <si>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</si>
  <si>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</si>
  <si>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</si>
  <si>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</si>
  <si>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</si>
  <si>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</si>
  <si>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</si>
  <si>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</si>
  <si>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</si>
  <si>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</si>
  <si>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</si>
  <si>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</si>
  <si>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</si>
  <si>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</si>
  <si>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</si>
  <si>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</si>
  <si>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</si>
  <si>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</si>
  <si>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</si>
  <si>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</si>
  <si>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</si>
  <si>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</si>
  <si>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</si>
  <si>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</si>
  <si>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</si>
  <si>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</si>
  <si>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</si>
  <si>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</si>
  <si>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</si>
  <si>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</si>
  <si>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</si>
  <si>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</si>
  <si>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</si>
  <si>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</si>
  <si>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</si>
  <si>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</si>
  <si>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</si>
  <si>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</si>
  <si>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</si>
  <si>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</si>
  <si>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</si>
  <si>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</si>
  <si>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</si>
  <si>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</si>
  <si>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</si>
  <si>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</si>
  <si>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</si>
  <si>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</si>
  <si>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</si>
  <si>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</si>
  <si>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</si>
  <si>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</si>
  <si>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</si>
  <si>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</si>
  <si>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</si>
  <si>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</si>
  <si>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</si>
  <si>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</si>
  <si>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</si>
  <si>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</si>
  <si>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</si>
  <si>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</si>
  <si>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</si>
  <si>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</si>
  <si>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</si>
  <si>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</si>
  <si>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</si>
  <si>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</si>
  <si>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</si>
  <si>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</si>
  <si>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</si>
  <si>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</si>
  <si>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</si>
  <si>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</si>
  <si>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</si>
  <si>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</si>
  <si>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</si>
  <si>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</si>
  <si>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</si>
  <si>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</si>
  <si>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</si>
  <si>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</si>
  <si>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</si>
  <si>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</si>
  <si>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</si>
  <si>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</si>
  <si>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</si>
  <si>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</si>
  <si>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</si>
  <si>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</si>
  <si>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</si>
  <si>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</si>
  <si>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</si>
  <si>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</si>
  <si>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</si>
  <si>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</si>
  <si>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</si>
  <si>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</si>
  <si>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</si>
  <si>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</si>
  <si>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</si>
  <si>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</si>
  <si>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</si>
  <si>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</si>
  <si>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</si>
  <si>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</si>
  <si>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</si>
  <si>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</si>
  <si>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</si>
  <si>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</si>
  <si>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</si>
  <si>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</si>
  <si>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</si>
  <si>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</si>
  <si>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</si>
  <si>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</si>
  <si>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</si>
  <si>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</si>
  <si>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</si>
  <si>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</si>
  <si>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</si>
  <si>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</si>
  <si>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</si>
  <si>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</si>
  <si>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</si>
  <si>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</si>
  <si>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</si>
  <si>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</si>
  <si>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</si>
  <si>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</si>
  <si>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</si>
  <si>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</si>
  <si>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</si>
  <si>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</si>
  <si>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</si>
  <si>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</si>
  <si>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</si>
  <si>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</si>
  <si>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</si>
  <si>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</si>
  <si>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</si>
  <si>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</si>
  <si>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</si>
  <si>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</si>
  <si>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</si>
  <si>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</si>
  <si>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</si>
  <si>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</si>
  <si>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</si>
  <si>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</si>
  <si>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</si>
  <si>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</si>
  <si>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</si>
  <si>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</si>
  <si>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</si>
  <si>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</si>
  <si>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</si>
  <si>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</si>
  <si>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</si>
  <si>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</si>
  <si>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</si>
  <si>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</si>
  <si>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</si>
  <si>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</si>
  <si>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</si>
  <si>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</si>
  <si>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</si>
  <si>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</si>
  <si>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</si>
  <si>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</si>
  <si>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</si>
  <si>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</si>
  <si>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</si>
  <si>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</si>
  <si>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</si>
  <si>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</si>
  <si>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</si>
  <si>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</si>
  <si>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</si>
  <si>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</si>
  <si>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</si>
  <si>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</si>
  <si>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</si>
  <si>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</si>
  <si>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</si>
  <si>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</si>
  <si>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</si>
  <si>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</si>
  <si>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</si>
  <si>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</si>
  <si>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</si>
  <si>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</si>
  <si>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</si>
  <si>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</si>
  <si>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</si>
  <si>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</si>
  <si>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</si>
  <si>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</si>
  <si>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</si>
  <si>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</si>
  <si>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</si>
  <si>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</si>
  <si>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</si>
  <si>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</si>
  <si>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</si>
  <si>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</si>
  <si>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</si>
  <si>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</si>
  <si>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</si>
  <si>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</si>
  <si>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</si>
  <si>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</si>
  <si>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</si>
  <si>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</si>
  <si>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</si>
  <si>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</si>
  <si>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</si>
  <si>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</si>
  <si>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</si>
  <si>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</si>
  <si>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</si>
  <si>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</si>
  <si>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</si>
  <si>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</si>
  <si>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</si>
  <si>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</si>
  <si>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</si>
  <si>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</si>
  <si>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</si>
  <si>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</si>
  <si>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</si>
  <si>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</si>
  <si>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</si>
  <si>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</si>
  <si>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</si>
  <si>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</si>
  <si>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</si>
  <si>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</si>
  <si>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</si>
  <si>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</si>
  <si>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</si>
  <si>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</si>
  <si>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</si>
  <si>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</si>
  <si>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</si>
  <si>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</si>
  <si>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</si>
  <si>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</si>
  <si>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</si>
  <si>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</si>
  <si>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</si>
  <si>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</si>
  <si>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</si>
  <si>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</si>
  <si>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</si>
  <si>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</si>
  <si>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</si>
  <si>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</si>
  <si>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</si>
  <si>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</si>
  <si>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</si>
  <si>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</si>
  <si>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</si>
  <si>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</si>
  <si>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</si>
  <si>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</si>
  <si>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</si>
  <si>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</si>
  <si>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</si>
  <si>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</si>
  <si>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</si>
  <si>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</si>
  <si>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</si>
  <si>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</si>
  <si>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</si>
  <si>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</si>
  <si>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</si>
  <si>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</si>
  <si>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</si>
  <si>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</si>
  <si>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</si>
  <si>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</si>
  <si>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</si>
  <si>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</si>
  <si>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</si>
  <si>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</si>
  <si>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</si>
  <si>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</si>
  <si>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</si>
  <si>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</si>
  <si>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</si>
  <si>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</si>
  <si>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</si>
  <si>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</si>
  <si>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</si>
  <si>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</si>
  <si>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</si>
  <si>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</si>
  <si>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</si>
  <si>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</si>
  <si>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</si>
  <si>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</si>
  <si>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</si>
  <si>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</si>
  <si>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</si>
  <si>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</si>
  <si>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</si>
  <si>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</si>
  <si>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</si>
  <si>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</si>
  <si>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</si>
  <si>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</si>
  <si>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</si>
  <si>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</si>
  <si>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</si>
  <si>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</si>
  <si>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</si>
  <si>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</si>
  <si>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</si>
  <si>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</si>
  <si>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</si>
  <si>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</si>
  <si>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</si>
  <si>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</si>
  <si>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</si>
  <si>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</si>
  <si>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</si>
  <si>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</si>
  <si>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</si>
  <si>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</si>
  <si>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</si>
  <si>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</si>
  <si>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</si>
  <si>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</si>
  <si>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</si>
  <si>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</si>
  <si>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</si>
  <si>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</si>
  <si>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</si>
  <si>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</si>
  <si>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</si>
  <si>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</si>
  <si>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</si>
  <si>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</si>
  <si>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</si>
  <si>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</si>
  <si>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</si>
  <si>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</si>
  <si>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</si>
  <si>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</si>
  <si>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</si>
  <si>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</si>
  <si>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</si>
  <si>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</si>
  <si>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</si>
  <si>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</si>
  <si>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</si>
  <si>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</si>
  <si>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</si>
  <si>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</si>
  <si>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</si>
  <si>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</si>
  <si>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</si>
  <si>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</si>
  <si>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</si>
  <si>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</si>
  <si>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</si>
  <si>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</si>
  <si>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</si>
  <si>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</si>
  <si>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</si>
  <si>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</si>
  <si>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</si>
  <si>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</si>
  <si>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</si>
  <si>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</si>
  <si>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</si>
  <si>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</si>
  <si>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</si>
  <si>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</si>
  <si>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</si>
  <si>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</si>
  <si>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</si>
  <si>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</si>
  <si>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</si>
  <si>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</si>
  <si>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</si>
  <si>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</si>
  <si>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</si>
  <si>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</si>
  <si>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</si>
  <si>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</si>
  <si>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</si>
  <si>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</si>
  <si>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</si>
  <si>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</si>
  <si>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</si>
  <si>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</si>
  <si>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</si>
  <si>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</si>
  <si>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</si>
  <si>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</si>
  <si>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</si>
  <si>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</si>
  <si>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</si>
  <si>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</si>
  <si>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</si>
  <si>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</si>
  <si>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</si>
  <si>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</si>
  <si>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</si>
  <si>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</si>
  <si>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</si>
  <si>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</si>
  <si>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</si>
  <si>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</si>
  <si>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</si>
  <si>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</si>
  <si>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</si>
  <si>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</si>
  <si>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</si>
  <si>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</si>
  <si>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</si>
  <si>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</si>
  <si>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</si>
  <si>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</si>
  <si>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</si>
  <si>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</si>
  <si>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</si>
  <si>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</si>
  <si>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</si>
  <si>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</si>
  <si>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</si>
  <si>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</si>
  <si>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</si>
  <si>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</si>
  <si>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</si>
  <si>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</si>
  <si>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</si>
  <si>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</si>
  <si>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</si>
  <si>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</si>
  <si>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</si>
  <si>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</si>
  <si>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</si>
  <si>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</si>
  <si>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</si>
  <si>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</si>
  <si>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</si>
  <si>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</si>
  <si>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</si>
  <si>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</si>
  <si>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</si>
  <si>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</si>
  <si>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</si>
  <si>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</si>
  <si>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</si>
  <si>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</si>
  <si>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</si>
  <si>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</si>
  <si>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</si>
  <si>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</si>
  <si>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</si>
  <si>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</si>
  <si>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</si>
  <si>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</si>
  <si>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</si>
  <si>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</si>
  <si>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</si>
  <si>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</si>
  <si>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</si>
  <si>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</si>
  <si>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</si>
  <si>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</si>
  <si>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</si>
  <si>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</si>
  <si>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</si>
  <si>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</si>
  <si>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</si>
  <si>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</si>
  <si>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</si>
  <si>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</si>
  <si>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</si>
  <si>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</si>
  <si>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</si>
  <si>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</si>
  <si>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</si>
  <si>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</si>
  <si>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</si>
  <si>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</si>
  <si>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</si>
  <si>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</si>
  <si>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</si>
  <si>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</si>
  <si>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</si>
  <si>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</si>
  <si>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</si>
  <si>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</si>
  <si>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</si>
  <si>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</si>
  <si>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</si>
  <si>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</si>
  <si>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</si>
  <si>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</si>
  <si>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</si>
  <si>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</si>
  <si>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</si>
  <si>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</si>
  <si>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</si>
  <si>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</si>
  <si>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</si>
  <si>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</si>
  <si>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</si>
  <si>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</si>
  <si>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</si>
  <si>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</si>
  <si>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</si>
  <si>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</si>
  <si>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</si>
  <si>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</si>
  <si>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</si>
  <si>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</si>
  <si>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</si>
  <si>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</si>
  <si>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</si>
  <si>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</si>
  <si>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</si>
  <si>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</si>
  <si>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</si>
  <si>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</si>
  <si>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</si>
  <si>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</si>
  <si>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</si>
  <si>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</si>
  <si>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</si>
  <si>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</si>
  <si>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</si>
  <si>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</si>
  <si>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</si>
  <si>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</si>
  <si>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</si>
  <si>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</si>
  <si>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</si>
  <si>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</si>
  <si>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</si>
  <si>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</si>
  <si>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</si>
  <si>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</si>
  <si>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</si>
  <si>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</si>
  <si>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</si>
  <si>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</si>
  <si>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</si>
  <si>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</si>
  <si>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</si>
  <si>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</si>
  <si>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</si>
  <si>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</si>
  <si>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</si>
  <si>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</si>
  <si>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</si>
  <si>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</si>
  <si>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</si>
  <si>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</si>
  <si>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</si>
  <si>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</si>
  <si>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</si>
  <si>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</si>
  <si>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</si>
  <si>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</si>
  <si>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</si>
  <si>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</si>
  <si>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</si>
  <si>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</si>
  <si>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</si>
  <si>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</si>
  <si>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</si>
  <si>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</si>
  <si>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</si>
  <si>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</si>
  <si>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</si>
  <si>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</si>
  <si>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</si>
  <si>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</si>
  <si>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</si>
  <si>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</si>
  <si>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</si>
  <si>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</si>
  <si>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</si>
  <si>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</si>
  <si>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</si>
  <si>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</si>
  <si>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</si>
  <si>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</si>
  <si>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</si>
  <si>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</si>
  <si>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</si>
  <si>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</si>
  <si>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</si>
  <si>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</si>
  <si>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</si>
  <si>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</si>
  <si>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</si>
  <si>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</si>
  <si>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</si>
  <si>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</si>
  <si>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</si>
  <si>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</si>
  <si>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</si>
  <si>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</si>
  <si>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</si>
  <si>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</si>
  <si>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</si>
  <si>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</si>
  <si>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</si>
  <si>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</si>
  <si>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</si>
  <si>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</si>
  <si>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</si>
  <si>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</si>
  <si>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</si>
  <si>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</si>
  <si>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</si>
  <si>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</si>
  <si>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</si>
  <si>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</si>
  <si>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</si>
  <si>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</si>
  <si>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</si>
  <si>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</si>
  <si>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</si>
  <si>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</si>
  <si>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</si>
  <si>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</si>
  <si>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</si>
  <si>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</si>
  <si>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</si>
  <si>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</si>
  <si>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</si>
  <si>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</si>
  <si>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</si>
  <si>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</si>
  <si>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</si>
  <si>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</si>
  <si>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</si>
  <si>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</si>
  <si>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</si>
  <si>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</si>
  <si>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</si>
  <si>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</si>
  <si>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</si>
  <si>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</si>
  <si>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</si>
  <si>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</si>
  <si>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</si>
  <si>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</si>
  <si>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</si>
  <si>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</si>
  <si>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</si>
  <si>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</si>
  <si>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</si>
  <si>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</si>
  <si>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</si>
  <si>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</si>
  <si>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</si>
  <si>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</si>
  <si>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</si>
  <si>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</si>
  <si>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</si>
  <si>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</si>
  <si>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</si>
  <si>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</si>
  <si>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</si>
  <si>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</si>
  <si>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</si>
  <si>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</si>
  <si>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</si>
  <si>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</si>
  <si>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</si>
  <si>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</si>
  <si>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</si>
  <si>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</si>
  <si>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</si>
  <si>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</si>
  <si>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</si>
  <si>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</si>
  <si>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</si>
  <si>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</si>
  <si>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</si>
  <si>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</si>
  <si>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</si>
  <si>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</si>
  <si>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</si>
  <si>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</si>
  <si>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</si>
  <si>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</si>
  <si>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</si>
  <si>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</si>
  <si>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</si>
  <si>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</si>
  <si>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</si>
  <si>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</si>
  <si>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</si>
  <si>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</si>
  <si>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</si>
  <si>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</si>
  <si>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</si>
  <si>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</si>
  <si>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</si>
  <si>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</si>
  <si>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</si>
  <si>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</si>
  <si>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</si>
  <si>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</si>
  <si>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</si>
  <si>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</si>
  <si>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</si>
  <si>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</si>
  <si>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</si>
  <si>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</si>
  <si>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</si>
  <si>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</si>
  <si>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</si>
  <si>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</si>
  <si>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</si>
  <si>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</si>
  <si>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</si>
  <si>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</si>
  <si>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</si>
  <si>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</si>
  <si>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</si>
  <si>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</si>
  <si>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</si>
  <si>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</si>
  <si>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</si>
  <si>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</si>
  <si>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</si>
  <si>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</si>
  <si>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</si>
  <si>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</si>
  <si>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</si>
  <si>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</si>
  <si>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</si>
  <si>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</si>
  <si>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</si>
  <si>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</si>
  <si>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</si>
  <si>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</si>
  <si>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</si>
  <si>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</si>
  <si>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</si>
  <si>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</si>
  <si>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</si>
  <si>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</si>
  <si>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</si>
  <si>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</si>
  <si>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</si>
  <si>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</si>
  <si>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</si>
  <si>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</si>
  <si>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</si>
  <si>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</si>
  <si>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</si>
  <si>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</si>
  <si>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</si>
  <si>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</si>
  <si>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</si>
  <si>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</si>
  <si>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</si>
  <si>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</si>
  <si>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</si>
  <si>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</si>
  <si>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</si>
  <si>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</si>
  <si>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</si>
  <si>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</si>
  <si>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</si>
  <si>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</si>
  <si>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</si>
  <si>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</si>
  <si>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</si>
  <si>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</si>
  <si>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</si>
  <si>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</si>
  <si>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</si>
  <si>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</si>
  <si>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</si>
  <si>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</si>
  <si>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</si>
  <si>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</si>
  <si>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</si>
  <si>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</si>
  <si>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</si>
  <si>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</si>
  <si>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</si>
  <si>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</si>
  <si>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</si>
  <si>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</si>
  <si>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</si>
  <si>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</si>
  <si>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</si>
  <si>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</si>
  <si>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</si>
  <si>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</si>
  <si>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</si>
  <si>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</si>
  <si>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</si>
  <si>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</si>
  <si>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</si>
  <si>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</si>
  <si>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</si>
  <si>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</si>
  <si>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</si>
  <si>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</si>
  <si>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</si>
  <si>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</si>
  <si>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</si>
  <si>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</si>
  <si>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</si>
  <si>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</si>
  <si>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</si>
  <si>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</si>
  <si>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</si>
  <si>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</si>
  <si>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</si>
  <si>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</si>
  <si>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</si>
  <si>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</si>
  <si>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</si>
  <si>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</si>
  <si>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</si>
  <si>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</si>
  <si>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</si>
  <si>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</si>
  <si>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</si>
  <si>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</si>
  <si>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</si>
  <si>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</si>
  <si>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</si>
  <si>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</si>
  <si>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</si>
  <si>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</si>
  <si>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</si>
  <si>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</si>
  <si>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</si>
  <si>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</si>
  <si>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</si>
  <si>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</si>
  <si>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</si>
  <si>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</si>
  <si>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</si>
  <si>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</si>
  <si>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</si>
  <si>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</si>
  <si>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</si>
  <si>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</si>
  <si>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</si>
  <si>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</si>
  <si>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</si>
  <si>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</si>
  <si>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</si>
  <si>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</si>
  <si>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</si>
  <si>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</si>
  <si>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</si>
  <si>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</si>
  <si>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</si>
  <si>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</si>
  <si>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</si>
  <si>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</si>
  <si>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</si>
  <si>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</si>
  <si>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</si>
  <si>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</si>
  <si>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</si>
  <si>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</si>
  <si>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</si>
  <si>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</si>
  <si>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</si>
  <si>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</si>
  <si>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</si>
  <si>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</si>
  <si>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</si>
  <si>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</si>
  <si>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</si>
  <si>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</si>
  <si>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</si>
  <si>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</si>
  <si>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</si>
  <si>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</si>
  <si>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</si>
  <si>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</si>
  <si>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</si>
  <si>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</si>
  <si>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</si>
  <si>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</si>
  <si>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</si>
  <si>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</si>
  <si>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</si>
  <si>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</si>
  <si>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</si>
  <si>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</si>
  <si>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</si>
  <si>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</si>
  <si>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</si>
  <si>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</si>
  <si>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</si>
  <si>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</si>
  <si>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</si>
  <si>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</si>
  <si>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</si>
  <si>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</si>
  <si>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</si>
  <si>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</si>
  <si>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</si>
  <si>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</si>
  <si>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</si>
  <si>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</si>
  <si>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</si>
  <si>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</si>
  <si>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</si>
  <si>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</si>
  <si>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</si>
  <si>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</si>
  <si>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</si>
  <si>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</si>
  <si>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</si>
  <si>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</si>
  <si>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</si>
  <si>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</si>
  <si>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</si>
  <si>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</si>
  <si>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</si>
  <si>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</si>
  <si>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</si>
  <si>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</si>
  <si>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</si>
  <si>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</si>
  <si>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</si>
  <si>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</si>
  <si>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</si>
  <si>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</si>
  <si>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</si>
  <si>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</si>
  <si>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</si>
  <si>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</si>
  <si>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</si>
  <si>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</si>
  <si>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</si>
  <si>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</si>
  <si>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</si>
  <si>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</si>
  <si>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</si>
  <si>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</si>
  <si>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</si>
  <si>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</si>
  <si>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</si>
  <si>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</si>
  <si>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</si>
  <si>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</si>
  <si>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</si>
  <si>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</si>
  <si>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</si>
  <si>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</si>
  <si>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</si>
  <si>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</si>
  <si>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</si>
  <si>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</si>
  <si>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</si>
  <si>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</si>
  <si>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</si>
  <si>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</si>
  <si>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</si>
  <si>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</si>
  <si>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</si>
  <si>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</si>
  <si>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</si>
  <si>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</si>
  <si>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</si>
  <si>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</si>
  <si>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</si>
  <si>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</si>
  <si>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</si>
  <si>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</si>
  <si>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</si>
  <si>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</si>
  <si>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</si>
  <si>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</si>
  <si>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</si>
  <si>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</si>
  <si>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</si>
  <si>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</si>
  <si>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</si>
  <si>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</si>
  <si>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</si>
  <si>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</si>
  <si>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</si>
  <si>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</si>
  <si>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</si>
  <si>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</si>
  <si>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</si>
  <si>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</si>
  <si>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</si>
  <si>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</si>
  <si>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</si>
  <si>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</si>
  <si>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</si>
  <si>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</si>
  <si>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</si>
  <si>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</si>
  <si>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</si>
  <si>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</si>
  <si>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</si>
  <si>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</si>
  <si>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</si>
  <si>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</si>
  <si>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</si>
  <si>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</si>
  <si>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</si>
  <si>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</si>
  <si>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</si>
  <si>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</si>
  <si>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</si>
  <si>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</si>
  <si>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</si>
  <si>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</si>
  <si>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</si>
  <si>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</si>
  <si>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</si>
  <si>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</si>
  <si>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</si>
  <si>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</si>
  <si>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</si>
  <si>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</si>
  <si>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</si>
  <si>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</si>
  <si>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</si>
  <si>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</si>
  <si>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</si>
  <si>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</si>
  <si>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</si>
  <si>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</si>
  <si>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</si>
  <si>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</si>
  <si>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</si>
  <si>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</si>
  <si>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</si>
  <si>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</si>
  <si>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</si>
  <si>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</si>
  <si>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</si>
  <si>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</si>
  <si>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</si>
  <si>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</si>
  <si>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</si>
  <si>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</si>
  <si>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</si>
  <si>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</si>
  <si>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</si>
  <si>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</si>
  <si>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</si>
  <si>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</si>
  <si>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</si>
  <si>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</si>
  <si>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</si>
  <si>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</si>
  <si>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</si>
  <si>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</si>
  <si>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</si>
  <si>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</si>
  <si>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</si>
  <si>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</si>
  <si>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</si>
  <si>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</si>
  <si>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</si>
  <si>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</si>
  <si>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</si>
  <si>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</si>
  <si>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</si>
  <si>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</si>
  <si>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</si>
  <si>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</si>
  <si>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</si>
  <si>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</si>
  <si>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</si>
  <si>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</si>
  <si>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</si>
  <si>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</si>
  <si>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</si>
  <si>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</si>
  <si>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</si>
  <si>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</si>
  <si>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</si>
  <si>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</si>
  <si>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</si>
  <si>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</si>
  <si>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</si>
  <si>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</si>
  <si>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</si>
  <si>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</si>
  <si>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</si>
  <si>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</si>
  <si>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</si>
  <si>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</si>
  <si>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</si>
  <si>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</si>
  <si>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</si>
  <si>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</si>
  <si>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</si>
  <si>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</si>
  <si>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</si>
  <si>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</si>
  <si>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</si>
  <si>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</si>
  <si>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</si>
  <si>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</si>
  <si>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</si>
  <si>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</si>
  <si>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</si>
  <si>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</si>
  <si>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</si>
  <si>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</si>
  <si>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</si>
  <si>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</si>
  <si>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</si>
  <si>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</si>
  <si>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</si>
  <si>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</si>
  <si>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</si>
  <si>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</si>
  <si>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</si>
  <si>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</si>
  <si>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</si>
  <si>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</si>
  <si>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</si>
  <si>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</si>
  <si>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</si>
  <si>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</si>
  <si>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</si>
  <si>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</si>
  <si>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</si>
  <si>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</si>
  <si>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</si>
  <si>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</si>
  <si>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</si>
  <si>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</si>
  <si>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</si>
  <si>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</si>
  <si>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</si>
  <si>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</si>
  <si>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</si>
  <si>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</si>
  <si>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</si>
  <si>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</si>
  <si>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</si>
  <si>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</si>
  <si>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</si>
  <si>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</si>
  <si>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</si>
  <si>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</si>
  <si>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</si>
  <si>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</si>
  <si>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</si>
  <si>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</si>
  <si>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</si>
  <si>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</si>
  <si>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</si>
  <si>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</si>
  <si>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</si>
  <si>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</si>
  <si>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</si>
  <si>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</si>
  <si>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</si>
  <si>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</si>
  <si>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</si>
  <si>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</si>
  <si>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</si>
  <si>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</si>
  <si>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</si>
  <si>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</si>
  <si>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</si>
  <si>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</si>
  <si>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</si>
  <si>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</si>
  <si>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</si>
  <si>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</si>
  <si>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</si>
  <si>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</si>
  <si>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</si>
  <si>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</si>
  <si>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</si>
  <si>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</si>
  <si>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</si>
  <si>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</si>
  <si>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</si>
  <si>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</si>
  <si>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</si>
  <si>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</si>
  <si>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</si>
  <si>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</si>
  <si>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</si>
  <si>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</si>
  <si>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</si>
  <si>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</si>
  <si>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</si>
  <si>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</si>
  <si>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</si>
  <si>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</si>
  <si>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</si>
  <si>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</si>
  <si>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</si>
  <si>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</si>
  <si>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</si>
  <si>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</si>
  <si>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</si>
  <si>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</si>
  <si>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</si>
  <si>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</si>
  <si>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</si>
  <si>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</si>
  <si>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</si>
  <si>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</si>
  <si>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</si>
  <si>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</si>
  <si>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</si>
  <si>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</si>
  <si>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</si>
  <si>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</si>
  <si>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</si>
  <si>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</si>
  <si>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</si>
  <si>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</si>
  <si>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</si>
  <si>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</si>
  <si>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</si>
  <si>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</si>
  <si>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</si>
  <si>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</si>
  <si>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</si>
  <si>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</si>
  <si>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</si>
  <si>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</si>
  <si>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</si>
  <si>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</si>
  <si>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</si>
  <si>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</si>
  <si>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</si>
  <si>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</si>
  <si>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</si>
  <si>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</si>
  <si>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</si>
  <si>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</si>
  <si>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</si>
  <si>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</si>
  <si>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</si>
  <si>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</si>
  <si>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</si>
  <si>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</si>
  <si>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</si>
  <si>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</si>
  <si>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</si>
  <si>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</si>
  <si>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</si>
  <si>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</si>
  <si>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</si>
  <si>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</si>
  <si>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</si>
  <si>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</si>
  <si>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</si>
  <si>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</si>
  <si>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</si>
  <si>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</si>
  <si>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</si>
  <si>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</si>
  <si>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</si>
  <si>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</si>
  <si>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</si>
  <si>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</si>
  <si>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</si>
  <si>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</si>
  <si>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</si>
  <si>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</si>
  <si>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</si>
  <si>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</si>
  <si>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</si>
  <si>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</si>
  <si>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</si>
  <si>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</si>
  <si>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</si>
  <si>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</si>
  <si>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</si>
  <si>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</si>
  <si>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</si>
  <si>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</si>
  <si>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</si>
  <si>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</si>
  <si>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</si>
  <si>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</si>
  <si>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</si>
  <si>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</si>
  <si>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</si>
  <si>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</si>
  <si>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</si>
  <si>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</si>
  <si>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</si>
  <si>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</si>
  <si>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</si>
  <si>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</si>
  <si>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</si>
  <si>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</si>
  <si>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</si>
  <si>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</si>
  <si>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</si>
  <si>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</si>
  <si>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</si>
  <si>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</si>
  <si>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</si>
  <si>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</si>
  <si>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</si>
  <si>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</si>
  <si>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</si>
  <si>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</si>
  <si>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</si>
  <si>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</si>
  <si>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</si>
  <si>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</si>
  <si>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</si>
  <si>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</si>
  <si>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</si>
  <si>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</si>
  <si>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</si>
  <si>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</si>
  <si>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</si>
  <si>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</si>
  <si>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</si>
  <si>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</si>
  <si>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</si>
  <si>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</si>
  <si>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</si>
  <si>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</si>
  <si>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</si>
  <si>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</si>
  <si>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</si>
  <si>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</si>
  <si>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</si>
  <si>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</si>
  <si>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</si>
  <si>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</si>
  <si>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</si>
  <si>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</si>
  <si>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</si>
  <si>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</si>
  <si>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</si>
  <si>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</si>
  <si>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</si>
  <si>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</si>
  <si>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</si>
  <si>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</si>
  <si>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</si>
  <si>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</si>
  <si>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</si>
  <si>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</si>
  <si>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</si>
  <si>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</si>
  <si>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</si>
  <si>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</si>
  <si>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</si>
  <si>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</si>
  <si>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</si>
  <si>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</si>
  <si>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</si>
  <si>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</si>
  <si>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</si>
  <si>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</si>
  <si>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</si>
  <si>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</si>
  <si>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</si>
  <si>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</si>
  <si>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</si>
  <si>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</si>
  <si>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</si>
  <si>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</si>
  <si>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</si>
  <si>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</si>
  <si>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</si>
  <si>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</si>
  <si>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</si>
  <si>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</si>
  <si>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</si>
  <si>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</si>
  <si>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</si>
  <si>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</si>
  <si>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</si>
  <si>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</si>
  <si>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</si>
  <si>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</si>
  <si>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</si>
  <si>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</si>
  <si>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</si>
  <si>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</si>
  <si>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</si>
  <si>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</si>
  <si>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</si>
  <si>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</si>
  <si>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</si>
  <si>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</si>
  <si>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</si>
  <si>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</si>
  <si>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</si>
  <si>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</si>
  <si>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</si>
  <si>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</si>
  <si>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</si>
  <si>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</si>
  <si>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</si>
  <si>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</si>
  <si>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</si>
  <si>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</si>
  <si>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</si>
  <si>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</si>
  <si>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</si>
  <si>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</si>
  <si>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</si>
  <si>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</si>
  <si>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</si>
  <si>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</si>
  <si>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</si>
  <si>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</si>
  <si>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</si>
  <si>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</si>
  <si>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</si>
  <si>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</si>
  <si>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</si>
  <si>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</si>
  <si>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</si>
  <si>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</si>
  <si>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</si>
  <si>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</si>
  <si>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</si>
  <si>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</si>
  <si>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</si>
  <si>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</si>
  <si>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</si>
  <si>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</si>
  <si>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</si>
  <si>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</si>
  <si>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</si>
  <si>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</si>
  <si>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</si>
  <si>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</si>
  <si>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</si>
  <si>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</si>
  <si>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</si>
  <si>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</si>
  <si>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</si>
  <si>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</si>
  <si>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</si>
  <si>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</si>
  <si>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</si>
  <si>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</si>
  <si>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</si>
  <si>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</si>
  <si>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</si>
  <si>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</si>
  <si>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</si>
  <si>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</si>
  <si>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</si>
  <si>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</si>
  <si>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</si>
  <si>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</si>
  <si>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</si>
  <si>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</si>
  <si>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</si>
  <si>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</si>
  <si>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</si>
  <si>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</si>
  <si>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</si>
  <si>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</si>
  <si>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</si>
  <si>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</si>
  <si>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</si>
  <si>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</si>
  <si>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</si>
  <si>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</si>
  <si>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</si>
  <si>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</si>
  <si>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</si>
  <si>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</si>
  <si>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</si>
  <si>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</si>
  <si>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</si>
  <si>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</si>
  <si>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</si>
  <si>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</si>
  <si>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</si>
  <si>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</si>
  <si>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</si>
  <si>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</si>
  <si>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</si>
  <si>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</si>
  <si>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</si>
  <si>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</si>
  <si>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</si>
  <si>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</si>
  <si>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</si>
  <si>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</si>
  <si>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</si>
  <si>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</si>
  <si>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</si>
  <si>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</si>
  <si>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</si>
  <si>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</si>
  <si>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</si>
  <si>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</si>
  <si>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</si>
  <si>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</si>
  <si>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</si>
  <si>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</si>
  <si>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</si>
  <si>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</si>
  <si>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</si>
  <si>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</si>
  <si>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</si>
  <si>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</si>
  <si>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</si>
  <si>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</si>
  <si>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</si>
  <si>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</si>
  <si>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</si>
  <si>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</si>
  <si>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</si>
  <si>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</si>
  <si>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</si>
  <si>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</si>
  <si>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</si>
  <si>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</si>
  <si>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</si>
  <si>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</si>
  <si>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</si>
  <si>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</si>
  <si>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</si>
  <si>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</si>
  <si>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</si>
  <si>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</si>
  <si>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</si>
  <si>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</si>
  <si>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</si>
  <si>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</si>
  <si>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</si>
  <si>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</si>
  <si>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</si>
  <si>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</si>
  <si>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</si>
  <si>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</si>
  <si>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</si>
  <si>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</si>
  <si>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</si>
  <si>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</si>
  <si>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</si>
  <si>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</si>
  <si>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</si>
  <si>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</si>
  <si>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</si>
  <si>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</si>
  <si>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</si>
  <si>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</si>
  <si>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</si>
  <si>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</si>
  <si>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</si>
  <si>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</si>
  <si>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</si>
  <si>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</si>
  <si>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</si>
  <si>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</si>
  <si>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</si>
  <si>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</si>
  <si>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</si>
  <si>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</si>
  <si>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</si>
  <si>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</si>
  <si>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</si>
  <si>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</si>
  <si>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</si>
  <si>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</si>
  <si>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</si>
  <si>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</si>
  <si>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</si>
  <si>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</si>
  <si>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</si>
  <si>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</si>
  <si>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</si>
  <si>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</si>
  <si>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</si>
  <si>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</si>
  <si>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</si>
  <si>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</si>
  <si>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</si>
  <si>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</si>
  <si>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</si>
  <si>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</si>
  <si>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</si>
  <si>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</si>
  <si>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</si>
  <si>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</si>
  <si>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</si>
  <si>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</si>
  <si>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</si>
  <si>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</si>
  <si>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</si>
  <si>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</si>
  <si>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</si>
  <si>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</si>
  <si>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</si>
  <si>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</si>
  <si>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</si>
  <si>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</si>
  <si>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</si>
  <si>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</si>
  <si>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</si>
  <si>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</si>
  <si>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</si>
  <si>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</si>
  <si>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</si>
  <si>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</si>
  <si>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</si>
  <si>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</si>
  <si>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</si>
  <si>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</si>
  <si>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</si>
  <si>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</si>
  <si>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</si>
  <si>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</si>
  <si>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</si>
  <si>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</si>
  <si>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</si>
  <si>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</si>
  <si>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</si>
  <si>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</si>
  <si>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</si>
  <si>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</si>
  <si>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</si>
  <si>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</si>
  <si>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</si>
  <si>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</si>
  <si>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</si>
  <si>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</si>
  <si>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</si>
  <si>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</si>
  <si>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</si>
  <si>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</si>
  <si>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</si>
  <si>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</si>
  <si>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</si>
  <si>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</si>
  <si>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</si>
  <si>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</si>
  <si>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</si>
  <si>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</si>
  <si>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</si>
  <si>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</si>
  <si>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</si>
  <si>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</si>
  <si>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</si>
  <si>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</si>
  <si>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</si>
  <si>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</si>
  <si>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</si>
  <si>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</si>
  <si>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</si>
  <si>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</si>
  <si>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</si>
  <si>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</si>
  <si>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</si>
  <si>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</si>
  <si>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</si>
  <si>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</si>
  <si>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</si>
  <si>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</si>
  <si>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</si>
  <si>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</si>
  <si>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</si>
  <si>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</si>
  <si>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</si>
  <si>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</si>
  <si>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</si>
  <si>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</si>
  <si>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</si>
  <si>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</si>
  <si>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</si>
  <si>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</si>
  <si>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</si>
  <si>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</si>
  <si>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</si>
  <si>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</si>
  <si>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</si>
  <si>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</si>
  <si>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</si>
  <si>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</si>
  <si>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</si>
  <si>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</si>
  <si>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</si>
  <si>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</si>
  <si>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</si>
  <si>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</si>
  <si>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</si>
  <si>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</si>
  <si>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</si>
  <si>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</si>
  <si>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</si>
  <si>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</si>
  <si>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</si>
  <si>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</si>
  <si>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</si>
  <si>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</si>
  <si>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</si>
  <si>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</si>
  <si>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</si>
  <si>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</si>
  <si>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</si>
  <si>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</si>
  <si>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</si>
  <si>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</si>
  <si>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</si>
  <si>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</si>
  <si>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</si>
  <si>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</si>
  <si>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</si>
  <si>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</si>
  <si>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</si>
  <si>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</si>
  <si>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</si>
  <si>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</si>
  <si>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</si>
  <si>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</si>
  <si>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</si>
  <si>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</si>
  <si>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</si>
  <si>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</si>
  <si>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</si>
  <si>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</si>
  <si>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</si>
  <si>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</si>
  <si>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</si>
  <si>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</si>
  <si>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</si>
  <si>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</si>
  <si>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</si>
  <si>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</si>
  <si>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</si>
  <si>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</si>
  <si>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</si>
  <si>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</si>
  <si>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</si>
  <si>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</si>
  <si>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</si>
  <si>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</si>
  <si>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</si>
  <si>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</si>
  <si>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</si>
  <si>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</si>
  <si>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</si>
  <si>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</si>
  <si>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</si>
  <si>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</si>
  <si>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</si>
  <si>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</si>
  <si>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</si>
  <si>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</si>
  <si>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</si>
  <si>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</si>
  <si>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</si>
  <si>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</si>
  <si>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</si>
  <si>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</si>
  <si>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</si>
  <si>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</si>
  <si>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</si>
  <si>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</si>
  <si>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</si>
  <si>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</si>
  <si>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</si>
  <si>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</si>
  <si>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</si>
  <si>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</si>
  <si>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</si>
  <si>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</si>
  <si>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</si>
  <si>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</si>
  <si>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</si>
  <si>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</si>
  <si>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</si>
  <si>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</si>
  <si>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</si>
  <si>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</si>
  <si>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</si>
  <si>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</si>
  <si>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</si>
  <si>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</si>
  <si>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</si>
  <si>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</si>
  <si>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</si>
  <si>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</si>
  <si>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</si>
  <si>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</si>
  <si>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</si>
  <si>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</si>
  <si>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</si>
  <si>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</si>
  <si>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</si>
  <si>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</si>
  <si>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</si>
  <si>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</si>
  <si>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</si>
  <si>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</si>
  <si>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</si>
  <si>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</si>
  <si>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</si>
  <si>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</si>
  <si>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</si>
  <si>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</si>
  <si>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</si>
  <si>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</si>
  <si>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</si>
  <si>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</si>
  <si>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</si>
  <si>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</si>
  <si>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</si>
  <si>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</si>
  <si>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</si>
  <si>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</si>
  <si>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</si>
  <si>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</si>
  <si>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</si>
  <si>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</si>
  <si>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</si>
  <si>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</si>
  <si>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</si>
  <si>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</si>
  <si>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</si>
  <si>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</si>
  <si>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</si>
  <si>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</si>
  <si>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</si>
  <si>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</si>
  <si>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</si>
  <si>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</si>
  <si>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</si>
  <si>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</si>
  <si>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</si>
  <si>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</si>
  <si>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</si>
  <si>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</si>
  <si>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</si>
  <si>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</si>
  <si>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</si>
  <si>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</si>
  <si>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</si>
  <si>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</si>
  <si>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</si>
  <si>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</si>
  <si>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</si>
  <si>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</si>
  <si>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</si>
  <si>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</si>
  <si>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</si>
  <si>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</si>
  <si>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</si>
  <si>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</si>
  <si>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</si>
  <si>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</si>
  <si>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</si>
  <si>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</si>
  <si>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</si>
  <si>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</si>
  <si>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</si>
  <si>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</si>
  <si>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</si>
  <si>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</si>
  <si>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</si>
  <si>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</si>
  <si>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</si>
  <si>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</si>
  <si>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</si>
  <si>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</si>
  <si>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</si>
  <si>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</si>
  <si>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</si>
  <si>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</si>
  <si>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</si>
  <si>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</si>
  <si>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</si>
  <si>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</si>
  <si>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</si>
  <si>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</si>
  <si>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</si>
  <si>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</si>
  <si>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</si>
  <si>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</si>
  <si>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</si>
  <si>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</si>
  <si>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</si>
  <si>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</si>
  <si>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</si>
  <si>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</si>
  <si>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</si>
  <si>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</si>
  <si>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</si>
  <si>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</si>
  <si>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</si>
  <si>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</si>
  <si>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</si>
  <si>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</si>
  <si>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</si>
  <si>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</si>
  <si>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</si>
  <si>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</si>
  <si>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</si>
  <si>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</si>
  <si>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</si>
  <si>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</si>
  <si>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</si>
  <si>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</si>
  <si>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</si>
  <si>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</si>
  <si>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</si>
  <si>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</si>
  <si>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</si>
  <si>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</si>
  <si>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</si>
  <si>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</si>
  <si>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</si>
  <si>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</si>
  <si>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</si>
  <si>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</si>
  <si>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</si>
  <si>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</si>
  <si>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</si>
  <si>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</si>
  <si>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</si>
  <si>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</si>
  <si>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</si>
  <si>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</si>
  <si>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</si>
  <si>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</si>
  <si>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</si>
  <si>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</si>
  <si>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</si>
  <si>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</si>
  <si>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</si>
  <si>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</si>
  <si>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</si>
  <si>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</si>
  <si>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</si>
  <si>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</si>
  <si>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</si>
  <si>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</si>
  <si>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</si>
  <si>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</si>
  <si>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</si>
  <si>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</si>
  <si>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</si>
  <si>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</si>
  <si>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</si>
  <si>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</si>
  <si>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</si>
  <si>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</si>
  <si>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</si>
  <si>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</si>
  <si>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</si>
  <si>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</si>
  <si>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</si>
  <si>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</si>
  <si>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</si>
  <si>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</si>
  <si>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</si>
  <si>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</si>
  <si>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</si>
  <si>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</si>
  <si>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</si>
  <si>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</si>
  <si>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</si>
  <si>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</si>
  <si>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</si>
  <si>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</si>
  <si>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</si>
  <si>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</si>
  <si>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</si>
  <si>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</si>
  <si>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</si>
  <si>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</si>
  <si>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</si>
  <si>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</si>
  <si>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</si>
  <si>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</si>
  <si>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</si>
  <si>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</si>
  <si>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</si>
  <si>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</si>
  <si>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</si>
  <si>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</si>
  <si>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</si>
  <si>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</si>
  <si>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</si>
  <si>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</si>
  <si>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</si>
  <si>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</si>
  <si>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</si>
  <si>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</si>
  <si>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</si>
  <si>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</si>
  <si>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</si>
  <si>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</si>
  <si>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</si>
  <si>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</si>
  <si>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</si>
  <si>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</si>
  <si>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</si>
  <si>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</si>
  <si>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</si>
  <si>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</si>
  <si>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</si>
  <si>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</si>
  <si>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</si>
  <si>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</si>
  <si>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</si>
  <si>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</si>
  <si>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</si>
  <si>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</si>
  <si>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</si>
  <si>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</si>
  <si>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</si>
  <si>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</si>
  <si>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</si>
  <si>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</si>
  <si>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</si>
  <si>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</si>
  <si>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</si>
  <si>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</si>
  <si>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</si>
  <si>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</si>
  <si>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</si>
  <si>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</si>
  <si>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</si>
  <si>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</si>
  <si>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</si>
  <si>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</si>
  <si>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</si>
  <si>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</si>
  <si>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</si>
  <si>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</si>
  <si>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</si>
  <si>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</si>
  <si>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</si>
  <si>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</si>
  <si>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</si>
  <si>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</si>
  <si>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</si>
  <si>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</si>
  <si>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</si>
  <si>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</si>
  <si>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</si>
  <si>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</si>
  <si>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</si>
  <si>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</si>
  <si>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</si>
  <si>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</si>
  <si>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</si>
  <si>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</si>
  <si>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</si>
  <si>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</si>
  <si>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</si>
  <si>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</si>
  <si>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</si>
  <si>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</si>
  <si>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</si>
  <si>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</si>
  <si>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</si>
  <si>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</si>
  <si>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</si>
  <si>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</si>
  <si>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</si>
  <si>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</si>
  <si>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</si>
  <si>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</si>
  <si>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</si>
  <si>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</si>
  <si>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</si>
  <si>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</si>
  <si>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</si>
  <si>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</si>
  <si>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</si>
  <si>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</si>
  <si>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</si>
  <si>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</si>
  <si>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</si>
  <si>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</si>
  <si>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</si>
  <si>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</si>
  <si>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</si>
  <si>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</si>
  <si>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</si>
  <si>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</si>
  <si>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</si>
  <si>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</si>
  <si>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</si>
  <si>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</si>
  <si>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</si>
  <si>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</si>
  <si>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</si>
  <si>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</si>
  <si>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</si>
  <si>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</si>
  <si>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</si>
  <si>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</si>
  <si>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</si>
  <si>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</si>
  <si>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</si>
  <si>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</si>
  <si>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</si>
  <si>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</si>
  <si>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</si>
  <si>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</si>
  <si>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</si>
  <si>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</si>
  <si>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</si>
  <si>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</si>
  <si>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</si>
  <si>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</si>
  <si>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</si>
  <si>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</si>
  <si>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</si>
  <si>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</si>
  <si>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</si>
  <si>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</si>
  <si>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</si>
  <si>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</si>
  <si>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</si>
  <si>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</si>
  <si>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</si>
  <si>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</si>
  <si>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</si>
  <si>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</si>
  <si>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</si>
  <si>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</si>
  <si>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</si>
  <si>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</si>
  <si>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</si>
  <si>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</si>
  <si>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</si>
  <si>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</si>
  <si>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</si>
  <si>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</si>
  <si>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</si>
  <si>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</si>
  <si>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</si>
  <si>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</si>
  <si>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</si>
  <si>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</si>
  <si>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</si>
  <si>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</si>
  <si>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</si>
  <si>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</si>
  <si>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</si>
  <si>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</si>
  <si>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</si>
  <si>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</si>
  <si>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</si>
  <si>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</si>
  <si>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</si>
  <si>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</si>
  <si>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</si>
  <si>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</si>
  <si>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</si>
  <si>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</si>
  <si>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</si>
  <si>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</si>
  <si>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</si>
  <si>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</si>
  <si>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</si>
  <si>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</si>
  <si>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</si>
  <si>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</si>
  <si>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</si>
  <si>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</si>
  <si>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</si>
  <si>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</si>
  <si>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</si>
  <si>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</si>
  <si>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</si>
  <si>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</si>
  <si>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</si>
  <si>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</si>
  <si>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</si>
  <si>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</si>
  <si>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</si>
  <si>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</si>
  <si>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</si>
  <si>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</si>
  <si>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</si>
  <si>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</si>
  <si>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</si>
  <si>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</si>
  <si>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</si>
  <si>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</si>
  <si>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</si>
  <si>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</si>
  <si>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</si>
  <si>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</si>
  <si>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</si>
  <si>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</si>
  <si>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</si>
  <si>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</si>
  <si>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</si>
  <si>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</si>
  <si>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</si>
  <si>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</si>
  <si>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</si>
  <si>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</si>
  <si>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</si>
  <si>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</si>
  <si>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</si>
  <si>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</si>
  <si>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</si>
  <si>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</si>
  <si>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</si>
  <si>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</si>
  <si>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</si>
  <si>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</si>
  <si>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</si>
  <si>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</si>
  <si>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</si>
  <si>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</si>
  <si>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</si>
  <si>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</si>
  <si>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</si>
  <si>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</si>
  <si>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</si>
  <si>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</si>
  <si>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</si>
  <si>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</si>
  <si>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</si>
  <si>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</si>
  <si>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</si>
  <si>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</si>
  <si>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</si>
  <si>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</si>
  <si>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</si>
  <si>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</si>
  <si>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</si>
  <si>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</si>
  <si>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</si>
  <si>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</si>
  <si>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</si>
  <si>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</si>
  <si>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</si>
  <si>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</si>
  <si>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</si>
  <si>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</si>
  <si>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</si>
  <si>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</si>
  <si>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</si>
  <si>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</si>
  <si>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</si>
  <si>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</si>
  <si>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</si>
  <si>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</si>
  <si>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</si>
  <si>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</si>
  <si>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</si>
  <si>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</si>
  <si>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</si>
  <si>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</si>
  <si>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</si>
  <si>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</si>
  <si>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</si>
  <si>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</si>
  <si>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</si>
  <si>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</si>
  <si>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</si>
  <si>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</si>
  <si>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</si>
  <si>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</si>
  <si>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</si>
  <si>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</si>
  <si>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</si>
  <si>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</si>
  <si>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</si>
  <si>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</si>
  <si>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</si>
  <si>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</si>
  <si>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</si>
  <si>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</si>
  <si>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</si>
  <si>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</si>
  <si>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</si>
  <si>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</si>
  <si>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</si>
  <si>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</si>
  <si>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</si>
  <si>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</si>
  <si>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</si>
  <si>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</si>
  <si>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</si>
  <si>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</si>
  <si>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</si>
  <si>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</si>
  <si>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</si>
  <si>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</si>
  <si>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</si>
  <si>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</si>
  <si>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</si>
  <si>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</si>
  <si>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</si>
  <si>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</si>
  <si>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</si>
  <si>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</si>
  <si>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</si>
  <si>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</si>
  <si>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</si>
  <si>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</si>
  <si>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</si>
  <si>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</si>
  <si>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</si>
  <si>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</si>
  <si>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</si>
  <si>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</si>
  <si>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</si>
  <si>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</si>
  <si>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</si>
  <si>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</si>
  <si>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</si>
  <si>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</si>
  <si>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</si>
  <si>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</si>
  <si>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</si>
  <si>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</si>
  <si>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</si>
  <si>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</si>
  <si>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</si>
  <si>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</si>
  <si>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</si>
  <si>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</si>
  <si>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</si>
  <si>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</si>
  <si>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</si>
  <si>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</si>
  <si>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</si>
  <si>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</si>
  <si>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</si>
  <si>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</si>
  <si>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</si>
  <si>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</si>
  <si>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</si>
  <si>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</si>
  <si>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</si>
  <si>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</si>
  <si>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</si>
  <si>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</si>
  <si>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</si>
  <si>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</si>
  <si>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</si>
  <si>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</si>
  <si>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</si>
  <si>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</si>
  <si>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</si>
  <si>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</si>
  <si>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</si>
  <si>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</si>
  <si>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</si>
  <si>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</si>
  <si>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</si>
  <si>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</si>
  <si>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</si>
  <si>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</si>
  <si>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</si>
  <si>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</si>
  <si>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</si>
  <si>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</si>
  <si>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</si>
  <si>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</si>
  <si>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</si>
  <si>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</si>
  <si>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</si>
  <si>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</si>
  <si>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</si>
  <si>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</si>
  <si>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</si>
  <si>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</si>
  <si>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</si>
  <si>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</si>
  <si>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</si>
  <si>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</si>
  <si>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</si>
  <si>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</si>
  <si>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</si>
  <si>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</si>
  <si>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</si>
  <si>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</si>
  <si>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</si>
  <si>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</si>
  <si>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</si>
  <si>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</si>
  <si>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</si>
  <si>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</si>
  <si>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</si>
  <si>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</si>
  <si>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</si>
  <si>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</si>
  <si>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</si>
  <si>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</si>
  <si>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</si>
  <si>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</si>
  <si>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</si>
  <si>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</si>
  <si>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</si>
  <si>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</si>
  <si>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</si>
  <si>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</si>
  <si>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</si>
  <si>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</si>
  <si>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</si>
  <si>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</si>
  <si>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</si>
  <si>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</si>
  <si>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</si>
  <si>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</si>
  <si>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</si>
  <si>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</si>
  <si>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</si>
  <si>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</si>
  <si>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</si>
  <si>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</si>
  <si>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</si>
  <si>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</si>
  <si>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</si>
  <si>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</si>
  <si>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</si>
  <si>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</si>
  <si>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</si>
  <si>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</si>
  <si>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</si>
  <si>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</si>
  <si>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</si>
  <si>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</si>
  <si>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</si>
  <si>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</si>
  <si>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</si>
  <si>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</si>
  <si>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</si>
  <si>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</si>
  <si>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</si>
  <si>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</si>
  <si>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</si>
  <si>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</si>
  <si>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</si>
  <si>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</si>
  <si>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</si>
  <si>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</si>
  <si>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</si>
  <si>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</si>
  <si>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</si>
  <si>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</si>
  <si>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</si>
  <si>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</si>
  <si>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</si>
  <si>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</si>
  <si>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</si>
  <si>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</si>
  <si>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</si>
  <si>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</si>
  <si>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</si>
  <si>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</si>
  <si>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</si>
  <si>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</si>
  <si>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</si>
  <si>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</si>
  <si>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</si>
  <si>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</si>
  <si>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</si>
  <si>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</si>
  <si>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</si>
  <si>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</si>
  <si>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</si>
  <si>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</si>
  <si>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</si>
  <si>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</si>
  <si>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</si>
  <si>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</si>
  <si>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</si>
  <si>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</si>
  <si>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</si>
  <si>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</si>
  <si>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</si>
  <si>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</si>
  <si>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</si>
  <si>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</si>
  <si>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</si>
  <si>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</si>
  <si>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</si>
  <si>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</si>
  <si>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</si>
  <si>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</si>
  <si>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</si>
  <si>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</si>
  <si>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</si>
  <si>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</si>
  <si>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</si>
  <si>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</si>
  <si>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</si>
  <si>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</si>
  <si>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</si>
  <si>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</si>
  <si>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</si>
  <si>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</si>
  <si>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</si>
  <si>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</si>
  <si>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</si>
  <si>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</si>
  <si>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</si>
  <si>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</si>
  <si>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</si>
  <si>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</si>
  <si>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</si>
  <si>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</si>
  <si>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</si>
  <si>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</si>
  <si>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</si>
  <si>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</si>
  <si>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</si>
  <si>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</si>
  <si>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</si>
  <si>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</si>
  <si>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</si>
  <si>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</si>
  <si>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</si>
  <si>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</si>
  <si>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</si>
  <si>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</si>
  <si>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</si>
  <si>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</si>
  <si>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</si>
  <si>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</si>
  <si>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</si>
  <si>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</si>
  <si>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</si>
  <si>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</si>
  <si>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</si>
  <si>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</si>
  <si>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</si>
  <si>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</si>
  <si>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</si>
  <si>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</si>
  <si>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</si>
  <si>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</si>
  <si>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</si>
  <si>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</si>
  <si>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</si>
  <si>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</si>
  <si>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</si>
  <si>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</si>
  <si>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</si>
  <si>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</si>
  <si>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</si>
  <si>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</si>
  <si>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</si>
  <si>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</si>
  <si>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</si>
  <si>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</si>
  <si>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</si>
  <si>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</si>
  <si>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</si>
  <si>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</si>
  <si>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</si>
  <si>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</si>
  <si>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</si>
  <si>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</si>
  <si>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</si>
  <si>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</si>
  <si>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</si>
  <si>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</si>
  <si>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</si>
  <si>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</si>
  <si>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</si>
  <si>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</si>
  <si>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</si>
  <si>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</si>
  <si>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</si>
  <si>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</si>
  <si>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</si>
  <si>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</si>
  <si>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</si>
  <si>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</si>
  <si>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</si>
  <si>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</si>
  <si>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</si>
  <si>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</si>
  <si>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</si>
  <si>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</si>
  <si>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</si>
  <si>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</si>
  <si>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</si>
  <si>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</si>
  <si>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</si>
  <si>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</si>
  <si>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</si>
  <si>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</si>
  <si>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</si>
  <si>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</si>
  <si>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</si>
  <si>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</si>
  <si>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</si>
  <si>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</si>
  <si>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</si>
  <si>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</si>
  <si>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</si>
  <si>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</si>
  <si>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</si>
  <si>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</si>
  <si>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</si>
  <si>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</si>
  <si>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</si>
  <si>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</si>
  <si>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</si>
  <si>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</si>
  <si>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</si>
  <si>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</si>
  <si>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</si>
  <si>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</si>
  <si>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</si>
  <si>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</si>
  <si>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</si>
  <si>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</si>
  <si>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</si>
  <si>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</si>
  <si>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</si>
  <si>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</si>
  <si>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</si>
  <si>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</si>
  <si>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</si>
  <si>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</si>
  <si>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</si>
  <si>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</si>
  <si>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</si>
  <si>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</si>
  <si>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</si>
  <si>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</si>
  <si>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</si>
  <si>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</si>
  <si>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</si>
  <si>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</si>
  <si>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</si>
  <si>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</si>
  <si>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</si>
  <si>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</si>
  <si>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</si>
  <si>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</si>
  <si>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</si>
  <si>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</si>
  <si>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</si>
  <si>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</si>
  <si>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</si>
  <si>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</si>
  <si>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</si>
  <si>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</si>
  <si>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</si>
  <si>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</si>
  <si>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</si>
  <si>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</si>
  <si>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</si>
  <si>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</si>
  <si>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</si>
  <si>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</si>
  <si>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</si>
  <si>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</si>
  <si>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</si>
  <si>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</si>
  <si>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</si>
  <si>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</si>
  <si>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</si>
  <si>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</si>
  <si>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</si>
  <si>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</si>
  <si>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</si>
  <si>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</si>
  <si>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</si>
  <si>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</si>
  <si>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</si>
  <si>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</si>
  <si>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</si>
  <si>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</si>
  <si>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</si>
  <si>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</si>
  <si>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</si>
  <si>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</si>
  <si>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</si>
  <si>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</si>
  <si>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</si>
  <si>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</si>
  <si>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</si>
  <si>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</si>
  <si>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</si>
  <si>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</si>
  <si>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</si>
  <si>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</si>
  <si>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</si>
  <si>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</si>
  <si>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</si>
  <si>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</si>
  <si>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</si>
  <si>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</si>
  <si>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</si>
  <si>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</si>
  <si>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</si>
  <si>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</si>
  <si>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</si>
  <si>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</si>
  <si>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</si>
  <si>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</si>
  <si>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</si>
  <si>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</si>
  <si>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</si>
  <si>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</si>
  <si>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</si>
  <si>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</si>
  <si>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</si>
  <si>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</si>
  <si>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</si>
  <si>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</si>
  <si>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</si>
  <si>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</si>
  <si>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</si>
  <si>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</si>
  <si>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</si>
  <si>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</si>
  <si>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</si>
  <si>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</si>
  <si>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</si>
  <si>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</si>
  <si>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</si>
  <si>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</si>
  <si>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</si>
  <si>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</si>
  <si>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</si>
  <si>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</si>
  <si>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</si>
  <si>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</si>
  <si>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</si>
  <si>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</si>
  <si>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</si>
  <si>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</si>
  <si>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</si>
  <si>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</si>
  <si>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</si>
  <si>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</si>
  <si>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</si>
  <si>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</si>
  <si>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</si>
  <si>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</si>
  <si>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</si>
  <si>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</si>
  <si>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</si>
  <si>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</si>
  <si>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</si>
  <si>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</si>
  <si>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</si>
  <si>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</si>
  <si>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</si>
  <si>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</si>
  <si>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</si>
  <si>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</si>
  <si>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</si>
  <si>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</si>
  <si>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</si>
  <si>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</si>
  <si>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</si>
  <si>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</si>
  <si>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</si>
  <si>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</si>
  <si>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</si>
  <si>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</si>
  <si>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</si>
  <si>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</si>
  <si>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</si>
  <si>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</si>
  <si>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</si>
  <si>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</si>
  <si>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</si>
  <si>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</si>
  <si>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</si>
  <si>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</si>
  <si>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</si>
  <si>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</si>
  <si>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</si>
  <si>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</si>
  <si>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</si>
  <si>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</si>
  <si>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</si>
  <si>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</si>
  <si>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</si>
  <si>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</si>
  <si>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</si>
  <si>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</si>
  <si>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</si>
  <si>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</si>
  <si>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</si>
  <si>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</si>
  <si>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</si>
  <si>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</si>
  <si>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</si>
  <si>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</si>
  <si>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</si>
  <si>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</si>
  <si>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</si>
  <si>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</si>
  <si>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</si>
  <si>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</si>
  <si>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</si>
  <si>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</si>
  <si>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</si>
  <si>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</si>
  <si>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</si>
  <si>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</si>
  <si>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</si>
  <si>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</si>
  <si>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</si>
  <si>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</si>
  <si>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</si>
  <si>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</si>
  <si>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</si>
  <si>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</si>
  <si>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</si>
  <si>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</si>
  <si>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</si>
  <si>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</si>
  <si>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</si>
  <si>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</si>
  <si>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</si>
  <si>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</si>
  <si>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</si>
  <si>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</si>
  <si>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</si>
  <si>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</si>
  <si>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</si>
  <si>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</si>
  <si>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</si>
  <si>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</si>
  <si>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</si>
  <si>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</si>
  <si>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</si>
  <si>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</si>
  <si>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</si>
  <si>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</si>
  <si>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</si>
  <si>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</si>
  <si>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</si>
  <si>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</si>
  <si>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</si>
  <si>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</si>
  <si>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</si>
  <si>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</si>
  <si>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</si>
  <si>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</si>
  <si>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</si>
  <si>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</si>
  <si>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</si>
  <si>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</si>
  <si>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</si>
  <si>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</si>
  <si>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</si>
  <si>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</si>
  <si>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</si>
  <si>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</si>
  <si>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</si>
  <si>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</si>
  <si>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</si>
  <si>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</si>
  <si>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</si>
  <si>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</si>
  <si>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</si>
  <si>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</si>
  <si>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</si>
  <si>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</si>
  <si>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</si>
  <si>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</si>
  <si>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</si>
  <si>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</si>
  <si>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</si>
  <si>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</si>
  <si>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</si>
  <si>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</si>
  <si>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</si>
  <si>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</si>
  <si>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</si>
  <si>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</si>
  <si>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</si>
  <si>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</si>
  <si>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</si>
  <si>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</si>
  <si>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</si>
  <si>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</si>
  <si>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</si>
  <si>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</si>
  <si>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</si>
  <si>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</si>
  <si>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</si>
  <si>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</si>
  <si>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</si>
  <si>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</si>
  <si>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</si>
  <si>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</si>
  <si>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</si>
  <si>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</si>
  <si>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</si>
  <si>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</si>
  <si>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</si>
  <si>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</si>
  <si>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</si>
  <si>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</si>
  <si>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</si>
  <si>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</si>
  <si>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</si>
  <si>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</si>
  <si>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</si>
  <si>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</si>
  <si>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</si>
  <si>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</si>
  <si>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</si>
  <si>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</si>
  <si>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</si>
  <si>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</si>
  <si>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</si>
  <si>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</si>
  <si>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</si>
  <si>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</si>
  <si>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</si>
  <si>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</si>
  <si>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</si>
  <si>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</si>
  <si>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</si>
  <si>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</si>
  <si>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</si>
  <si>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</si>
  <si>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</si>
  <si>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</si>
  <si>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</si>
  <si>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</si>
  <si>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</si>
  <si>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</si>
  <si>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</si>
  <si>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</si>
  <si>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</si>
  <si>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</si>
  <si>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</si>
  <si>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</si>
  <si>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</si>
  <si>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</si>
  <si>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</si>
  <si>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</si>
  <si>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</si>
  <si>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</si>
  <si>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</si>
  <si>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</si>
  <si>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</si>
  <si>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</si>
  <si>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</si>
  <si>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</si>
  <si>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</si>
  <si>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</si>
  <si>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</si>
  <si>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</si>
  <si>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</si>
  <si>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</si>
  <si>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</si>
  <si>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</si>
  <si>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</si>
  <si>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</si>
  <si>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</si>
  <si>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</si>
  <si>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</si>
  <si>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</si>
  <si>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</si>
  <si>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</si>
  <si>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</si>
  <si>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</si>
  <si>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</si>
  <si>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</si>
  <si>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</si>
  <si>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</si>
  <si>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</si>
  <si>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</si>
  <si>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</si>
  <si>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</si>
  <si>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</si>
  <si>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</si>
  <si>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</si>
  <si>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</si>
  <si>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</si>
  <si>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</si>
  <si>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</si>
  <si>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</si>
  <si>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</si>
  <si>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</si>
  <si>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</si>
  <si>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</si>
  <si>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</si>
  <si>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</si>
  <si>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</si>
  <si>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</si>
  <si>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</si>
  <si>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</si>
  <si>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</si>
  <si>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</si>
  <si>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</si>
  <si>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</si>
  <si>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</si>
  <si>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</si>
  <si>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</si>
  <si>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</si>
  <si>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</si>
  <si>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</si>
  <si>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</si>
  <si>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</si>
  <si>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</si>
  <si>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</si>
  <si>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</si>
  <si>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</si>
  <si>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</si>
  <si>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</si>
  <si>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</si>
  <si>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</si>
  <si>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</si>
  <si>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</si>
  <si>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</si>
  <si>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</si>
  <si>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</si>
  <si>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</si>
  <si>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</si>
  <si>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</si>
  <si>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</si>
  <si>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</si>
  <si>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</si>
  <si>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</si>
  <si>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</si>
  <si>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</si>
  <si>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</si>
  <si>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</si>
  <si>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</si>
  <si>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</si>
  <si>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</si>
  <si>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</si>
  <si>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</si>
  <si>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</si>
  <si>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</si>
  <si>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</si>
  <si>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</si>
  <si>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</si>
  <si>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</si>
  <si>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</si>
  <si>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</si>
  <si>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</si>
  <si>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</si>
  <si>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</si>
  <si>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</si>
  <si>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</si>
  <si>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</si>
  <si>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</si>
  <si>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</si>
  <si>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</si>
  <si>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</si>
  <si>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</si>
  <si>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</si>
  <si>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</si>
  <si>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</si>
  <si>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</si>
  <si>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</si>
  <si>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</si>
  <si>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</si>
  <si>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</si>
  <si>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</si>
  <si>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</si>
  <si>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</si>
  <si>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</si>
  <si>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</si>
  <si>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</si>
  <si>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</si>
  <si>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</si>
  <si>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</si>
  <si>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</si>
  <si>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</si>
  <si>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</si>
  <si>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</si>
  <si>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</si>
  <si>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</si>
  <si>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</si>
  <si>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</si>
  <si>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</si>
  <si>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</si>
  <si>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</si>
  <si>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</si>
  <si>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</si>
  <si>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</si>
  <si>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</si>
  <si>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</si>
  <si>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</si>
  <si>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</si>
  <si>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</si>
  <si>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</si>
  <si>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</si>
  <si>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</si>
  <si>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</si>
  <si>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</si>
  <si>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</si>
  <si>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</si>
  <si>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</si>
  <si>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</si>
  <si>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</si>
  <si>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</si>
  <si>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</si>
  <si>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</si>
  <si>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</si>
  <si>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</si>
  <si>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</si>
  <si>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</si>
  <si>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</si>
  <si>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</si>
  <si>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</si>
  <si>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</si>
  <si>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</si>
  <si>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</si>
  <si>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</si>
  <si>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</si>
  <si>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</si>
  <si>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</si>
  <si>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</si>
  <si>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</si>
  <si>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</si>
  <si>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</si>
  <si>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</si>
  <si>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</si>
  <si>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</si>
  <si>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</si>
  <si>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</si>
  <si>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</si>
  <si>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</si>
  <si>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</si>
  <si>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</si>
  <si>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</si>
  <si>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</si>
  <si>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</si>
  <si>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</si>
  <si>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</si>
  <si>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</si>
  <si>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</si>
  <si>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</si>
  <si>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</si>
  <si>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</si>
  <si>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</si>
  <si>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</si>
  <si>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</si>
  <si>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</si>
  <si>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</si>
  <si>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</si>
  <si>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</si>
  <si>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</si>
  <si>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</si>
  <si>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</si>
  <si>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</si>
  <si>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</si>
  <si>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</si>
  <si>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</si>
  <si>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</si>
  <si>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</si>
  <si>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</si>
  <si>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</si>
  <si>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</si>
  <si>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</si>
  <si>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</si>
  <si>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</si>
  <si>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</si>
  <si>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</si>
  <si>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</si>
  <si>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</si>
  <si>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</si>
  <si>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</si>
  <si>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</si>
  <si>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</si>
  <si>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</si>
  <si>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</si>
  <si>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</si>
  <si>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</si>
  <si>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</si>
  <si>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</si>
  <si>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</si>
  <si>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</si>
  <si>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</si>
  <si>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</si>
  <si>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</si>
  <si>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</si>
  <si>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</si>
  <si>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</si>
  <si>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</si>
  <si>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</si>
  <si>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</si>
  <si>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</si>
  <si>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</si>
  <si>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</si>
  <si>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</si>
  <si>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</si>
  <si>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</si>
  <si>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</si>
  <si>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</si>
  <si>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</si>
  <si>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</si>
  <si>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</si>
  <si>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</si>
  <si>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</si>
  <si>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</si>
  <si>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</si>
  <si>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</si>
  <si>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</si>
  <si>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</si>
  <si>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</si>
  <si>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</si>
  <si>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</si>
  <si>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</si>
  <si>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</si>
  <si>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</si>
  <si>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</si>
  <si>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</si>
  <si>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</si>
  <si>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</si>
  <si>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</si>
  <si>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</si>
  <si>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</si>
  <si>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</si>
  <si>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</si>
  <si>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</si>
  <si>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</si>
  <si>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</si>
  <si>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</si>
  <si>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</si>
  <si>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</si>
  <si>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</si>
  <si>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</si>
  <si>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</si>
  <si>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</si>
  <si>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</si>
  <si>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</si>
  <si>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</si>
  <si>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</si>
  <si>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</si>
  <si>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</si>
  <si>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</si>
  <si>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</si>
  <si>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</si>
  <si>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</si>
  <si>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</si>
  <si>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</si>
  <si>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</si>
  <si>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</si>
  <si>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</si>
  <si>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</si>
  <si>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</si>
  <si>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</si>
  <si>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</si>
  <si>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</si>
  <si>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</si>
  <si>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</si>
  <si>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</si>
  <si>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</si>
  <si>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</si>
  <si>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</si>
  <si>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</si>
  <si>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</si>
  <si>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</si>
  <si>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</si>
  <si>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</si>
  <si>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</si>
  <si>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</si>
  <si>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</si>
  <si>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</si>
  <si>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</si>
  <si>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</si>
  <si>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</si>
  <si>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</si>
  <si>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</si>
  <si>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</si>
  <si>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</si>
  <si>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</si>
  <si>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</si>
  <si>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</si>
  <si>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</si>
  <si>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</si>
  <si>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</si>
  <si>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</si>
  <si>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</si>
  <si>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</si>
  <si>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</si>
  <si>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</si>
  <si>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</si>
  <si>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</si>
  <si>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</si>
  <si>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</si>
  <si>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</si>
  <si>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</si>
  <si>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</si>
  <si>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</si>
  <si>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</si>
  <si>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</si>
  <si>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</si>
  <si>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</si>
  <si>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</si>
  <si>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</si>
  <si>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</si>
  <si>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</si>
  <si>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</si>
  <si>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</si>
  <si>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</si>
  <si>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</si>
  <si>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</si>
  <si>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</si>
  <si>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</si>
  <si>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</si>
  <si>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</si>
  <si>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</si>
  <si>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</si>
  <si>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</si>
  <si>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</si>
  <si>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</si>
  <si>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</si>
  <si>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</si>
  <si>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</si>
  <si>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</si>
  <si>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</si>
  <si>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</si>
  <si>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</si>
  <si>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</si>
  <si>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</si>
  <si>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</si>
  <si>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</si>
  <si>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</si>
  <si>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</si>
  <si>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</si>
  <si>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</si>
  <si>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</si>
  <si>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</si>
  <si>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</si>
  <si>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</si>
  <si>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</si>
  <si>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</si>
  <si>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</si>
  <si>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</si>
  <si>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</si>
  <si>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</si>
  <si>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</si>
  <si>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</si>
  <si>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</si>
  <si>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</si>
  <si>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</si>
  <si>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</si>
  <si>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</si>
  <si>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</si>
  <si>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</si>
  <si>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</si>
  <si>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</si>
  <si>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</si>
  <si>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</si>
  <si>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</si>
  <si>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</si>
  <si>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</si>
  <si>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</si>
  <si>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</si>
  <si>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</si>
  <si>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</si>
  <si>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</si>
  <si>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</si>
  <si>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</si>
  <si>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</si>
  <si>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</si>
  <si>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</si>
  <si>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</si>
  <si>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</si>
  <si>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</si>
  <si>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</si>
  <si>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</si>
  <si>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</si>
  <si>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</si>
  <si>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</si>
  <si>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</si>
  <si>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</si>
  <si>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</si>
  <si>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</si>
  <si>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</si>
  <si>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</si>
  <si>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</si>
  <si>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</si>
  <si>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</si>
  <si>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</si>
  <si>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</si>
  <si>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</si>
  <si>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</si>
  <si>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</si>
  <si>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</si>
  <si>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</si>
  <si>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</si>
  <si>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</si>
  <si>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</si>
  <si>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</si>
  <si>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</si>
  <si>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</si>
  <si>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</si>
  <si>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</si>
  <si>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</si>
  <si>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</si>
  <si>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</si>
  <si>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</si>
  <si>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</si>
  <si>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</si>
  <si>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</si>
  <si>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</si>
  <si>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</si>
  <si>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</si>
  <si>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</si>
  <si>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</si>
  <si>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</si>
  <si>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</si>
  <si>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</si>
  <si>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</si>
  <si>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</si>
  <si>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</si>
  <si>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</si>
  <si>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</si>
  <si>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</si>
  <si>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</si>
  <si>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</si>
  <si>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</si>
  <si>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</si>
  <si>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</si>
  <si>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</si>
  <si>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</si>
  <si>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</si>
  <si>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</si>
  <si>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</si>
  <si>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</si>
  <si>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</si>
  <si>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</si>
  <si>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</si>
  <si>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</si>
  <si>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</si>
  <si>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</si>
  <si>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</si>
  <si>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</si>
  <si>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</si>
  <si>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</si>
  <si>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</si>
  <si>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</si>
  <si>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</si>
  <si>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</si>
  <si>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</si>
  <si>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</si>
  <si>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</si>
  <si>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</si>
  <si>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</si>
  <si>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</si>
  <si>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</si>
  <si>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</si>
  <si>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</si>
  <si>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</si>
  <si>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</si>
  <si>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</si>
  <si>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</si>
  <si>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</si>
  <si>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</si>
  <si>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</si>
  <si>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</si>
  <si>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</si>
  <si>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</si>
  <si>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</si>
  <si>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</si>
  <si>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</si>
  <si>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</si>
  <si>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</si>
  <si>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</si>
  <si>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</si>
  <si>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</si>
  <si>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</si>
  <si>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</si>
  <si>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</si>
  <si>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</si>
  <si>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</si>
  <si>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</si>
  <si>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</si>
  <si>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</si>
  <si>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</si>
  <si>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</si>
  <si>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</si>
  <si>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</si>
  <si>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</si>
  <si>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</si>
  <si>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</si>
  <si>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</si>
  <si>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</si>
  <si>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</si>
  <si>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</si>
  <si>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</si>
  <si>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</si>
  <si>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</si>
  <si>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</si>
  <si>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</si>
  <si>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</si>
  <si>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</si>
  <si>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</si>
  <si>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</si>
  <si>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</si>
  <si>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</si>
  <si>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</si>
  <si>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</si>
  <si>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</si>
  <si>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</si>
  <si>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</si>
  <si>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</si>
  <si>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</si>
  <si>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</si>
  <si>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</si>
  <si>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</si>
  <si>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</si>
  <si>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</si>
  <si>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</si>
  <si>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</si>
  <si>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</si>
  <si>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</si>
  <si>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</si>
  <si>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</si>
  <si>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</si>
  <si>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</si>
  <si>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</si>
  <si>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</si>
  <si>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</si>
  <si>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</si>
  <si>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</si>
  <si>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</si>
  <si>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</si>
  <si>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</si>
  <si>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</si>
  <si>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</si>
  <si>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</si>
  <si>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</si>
  <si>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</si>
  <si>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</si>
  <si>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</si>
  <si>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</si>
  <si>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</si>
  <si>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</si>
  <si>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</si>
  <si>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</si>
  <si>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</si>
  <si>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</si>
  <si>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</si>
  <si>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</si>
  <si>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</si>
  <si>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</si>
  <si>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</si>
  <si>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</si>
  <si>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</si>
  <si>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</si>
  <si>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</si>
  <si>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</si>
  <si>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</si>
  <si>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</si>
  <si>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</si>
  <si>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</si>
  <si>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</si>
  <si>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</si>
  <si>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</si>
  <si>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</si>
  <si>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</si>
  <si>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</si>
  <si>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</si>
  <si>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</si>
  <si>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</si>
  <si>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</si>
  <si>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</si>
  <si>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</si>
  <si>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</si>
  <si>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</si>
  <si>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</si>
  <si>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</si>
  <si>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</si>
  <si>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</si>
  <si>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</si>
  <si>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</si>
  <si>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</si>
  <si>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</si>
  <si>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</si>
  <si>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</si>
  <si>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</si>
  <si>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</si>
  <si>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</si>
  <si>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</si>
  <si>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</si>
  <si>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</si>
  <si>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</si>
  <si>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</si>
  <si>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</si>
  <si>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</si>
  <si>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</si>
  <si>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</si>
  <si>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</si>
  <si>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</si>
  <si>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</si>
  <si>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</si>
  <si>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</si>
  <si>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</si>
  <si>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</si>
  <si>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</si>
  <si>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</si>
  <si>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</si>
  <si>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</si>
  <si>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</si>
  <si>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</si>
  <si>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</si>
  <si>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</si>
  <si>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</si>
  <si>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</si>
  <si>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</si>
  <si>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</si>
  <si>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</si>
  <si>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</si>
  <si>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</si>
  <si>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</si>
  <si>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</si>
  <si>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</si>
  <si>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</si>
  <si>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</si>
  <si>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</si>
  <si>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</si>
  <si>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</si>
  <si>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</si>
  <si>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</si>
  <si>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</si>
  <si>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</si>
  <si>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</si>
  <si>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</si>
  <si>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</si>
  <si>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</si>
  <si>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</si>
  <si>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</si>
  <si>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</si>
  <si>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</si>
  <si>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</si>
  <si>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</si>
  <si>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</si>
  <si>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</si>
  <si>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</si>
  <si>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</si>
  <si>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</si>
  <si>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</si>
  <si>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</si>
  <si>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</si>
  <si>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</si>
  <si>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</si>
  <si>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</si>
  <si>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</si>
  <si>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</si>
  <si>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</si>
  <si>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</si>
  <si>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</si>
  <si>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</si>
  <si>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</si>
  <si>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</si>
  <si>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</si>
  <si>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</si>
  <si>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</si>
  <si>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</si>
  <si>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</si>
  <si>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</si>
  <si>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</si>
  <si>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</si>
  <si>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</si>
  <si>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</si>
  <si>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</si>
  <si>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</si>
  <si>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</si>
  <si>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</si>
  <si>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</si>
  <si>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</si>
  <si>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</si>
  <si>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</si>
  <si>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</si>
  <si>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</si>
  <si>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</si>
  <si>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</si>
  <si>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</si>
  <si>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</si>
  <si>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</si>
  <si>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</si>
  <si>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</si>
  <si>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</si>
  <si>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</si>
  <si>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</si>
  <si>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</si>
  <si>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</si>
  <si>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</si>
  <si>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</si>
  <si>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</si>
  <si>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</si>
  <si>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</si>
  <si>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</si>
  <si>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</si>
  <si>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</si>
  <si>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</si>
  <si>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</si>
  <si>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</si>
  <si>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</si>
  <si>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</si>
  <si>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</si>
  <si>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</si>
  <si>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</si>
  <si>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</si>
  <si>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</si>
  <si>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</si>
  <si>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</si>
  <si>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</si>
  <si>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</si>
  <si>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</si>
  <si>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</si>
  <si>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</si>
  <si>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</si>
  <si>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</si>
  <si>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</si>
  <si>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</si>
  <si>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</si>
  <si>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</si>
  <si>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</si>
  <si>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</si>
  <si>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</si>
  <si>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</si>
  <si>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</si>
  <si>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</si>
  <si>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</si>
  <si>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</si>
  <si>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</si>
  <si>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</si>
  <si>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</si>
  <si>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</si>
  <si>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</si>
  <si>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</si>
  <si>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</si>
  <si>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</si>
  <si>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</si>
  <si>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</si>
  <si>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</si>
  <si>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</si>
  <si>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</si>
  <si>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</si>
  <si>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</si>
  <si>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</si>
  <si>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</si>
  <si>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</si>
  <si>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</si>
  <si>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</si>
  <si>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</si>
  <si>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</si>
  <si>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</si>
  <si>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</si>
  <si>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</si>
  <si>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</si>
  <si>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</si>
  <si>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</si>
  <si>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</si>
  <si>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</si>
  <si>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</si>
  <si>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</si>
  <si>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</si>
  <si>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</si>
  <si>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</si>
  <si>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</si>
  <si>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</si>
  <si>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</si>
  <si>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</si>
  <si>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</si>
  <si>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</si>
  <si>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</si>
  <si>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</si>
  <si>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</si>
  <si>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</si>
  <si>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</si>
  <si>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</si>
  <si>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</si>
  <si>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</si>
  <si>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</si>
  <si>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</si>
  <si>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</si>
  <si>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</si>
  <si>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</si>
  <si>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</si>
  <si>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</si>
  <si>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</si>
  <si>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</si>
  <si>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</si>
  <si>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</si>
  <si>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</si>
  <si>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</si>
  <si>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</si>
  <si>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</si>
  <si>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</si>
  <si>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</si>
  <si>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</si>
  <si>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</si>
  <si>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</si>
  <si>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</si>
  <si>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</si>
  <si>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</si>
  <si>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</si>
  <si>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</si>
  <si>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</si>
  <si>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</si>
  <si>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</si>
  <si>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</si>
  <si>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</si>
  <si>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</si>
  <si>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</si>
  <si>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</si>
  <si>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</si>
  <si>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</si>
  <si>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</si>
  <si>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</si>
  <si>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</si>
  <si>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</si>
  <si>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</si>
  <si>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</si>
  <si>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</si>
  <si>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</si>
  <si>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</si>
  <si>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</si>
  <si>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</si>
  <si>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</si>
  <si>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</si>
  <si>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</si>
  <si>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</si>
  <si>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</si>
  <si>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</si>
  <si>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</si>
  <si>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</si>
  <si>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</si>
  <si>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</si>
  <si>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</si>
  <si>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</si>
  <si>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</si>
  <si>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</si>
  <si>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</si>
  <si>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</si>
  <si>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</si>
  <si>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</si>
  <si>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</si>
  <si>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</si>
  <si>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</si>
  <si>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</si>
  <si>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</si>
  <si>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</si>
  <si>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</si>
  <si>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</si>
  <si>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</si>
  <si>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</si>
  <si>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</si>
  <si>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</si>
  <si>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</si>
  <si>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</si>
  <si>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</si>
  <si>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</si>
  <si>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</si>
  <si>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</si>
  <si>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</si>
  <si>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</si>
  <si>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</si>
  <si>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</si>
  <si>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</si>
  <si>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</si>
  <si>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</si>
  <si>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</si>
  <si>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</si>
  <si>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</si>
  <si>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</si>
  <si>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</si>
  <si>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</si>
  <si>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</si>
  <si>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</si>
  <si>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</si>
  <si>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</si>
  <si>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</si>
  <si>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</si>
  <si>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</si>
  <si>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</si>
  <si>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</si>
  <si>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</si>
  <si>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</si>
  <si>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</si>
  <si>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</si>
  <si>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</si>
  <si>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</si>
  <si>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</si>
  <si>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</si>
  <si>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</si>
  <si>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</si>
  <si>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</si>
  <si>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</si>
  <si>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</si>
  <si>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</si>
  <si>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</si>
  <si>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</si>
  <si>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</si>
  <si>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</si>
  <si>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</si>
  <si>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</si>
  <si>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</si>
  <si>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</si>
  <si>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</si>
  <si>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</si>
  <si>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</si>
  <si>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</si>
  <si>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</si>
  <si>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</si>
  <si>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</si>
  <si>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</si>
  <si>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</si>
  <si>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</si>
  <si>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</si>
  <si>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</si>
  <si>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</si>
  <si>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</si>
  <si>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</si>
  <si>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</si>
  <si>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</si>
  <si>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</si>
  <si>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</si>
  <si>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</si>
  <si>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</si>
  <si>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</si>
  <si>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</si>
  <si>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</si>
  <si>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</si>
  <si>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</si>
  <si>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</si>
  <si>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</si>
  <si>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</si>
  <si>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</si>
  <si>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</si>
  <si>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</si>
  <si>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</si>
  <si>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</si>
  <si>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</si>
  <si>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</si>
  <si>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</si>
  <si>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</si>
  <si>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</si>
  <si>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</si>
  <si>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</si>
  <si>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</si>
  <si>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</si>
  <si>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</si>
  <si>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</si>
  <si>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</si>
  <si>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</si>
  <si>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</si>
  <si>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</si>
  <si>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</si>
  <si>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</si>
  <si>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</si>
  <si>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</si>
  <si>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</si>
  <si>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</si>
  <si>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</si>
  <si>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</si>
  <si>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</si>
  <si>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</si>
  <si>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</si>
  <si>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</si>
  <si>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</si>
  <si>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</si>
  <si>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</si>
  <si>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</si>
  <si>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</si>
  <si>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</si>
  <si>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</si>
  <si>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</si>
  <si>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</si>
  <si>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</si>
  <si>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</si>
  <si>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</si>
  <si>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</si>
  <si>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</si>
  <si>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</si>
  <si>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</si>
  <si>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</si>
  <si>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</si>
  <si>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</si>
  <si>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</si>
  <si>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</si>
  <si>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</si>
  <si>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</si>
  <si>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</si>
  <si>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</si>
  <si>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</si>
  <si>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</si>
  <si>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</si>
  <si>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</si>
  <si>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</si>
  <si>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</si>
  <si>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</si>
  <si>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</si>
  <si>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</si>
  <si>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</si>
  <si>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</si>
  <si>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</si>
  <si>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</si>
  <si>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</si>
  <si>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</si>
  <si>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</si>
  <si>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</si>
  <si>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</si>
  <si>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</si>
  <si>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</si>
  <si>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</si>
  <si>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</si>
  <si>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</si>
  <si>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</si>
  <si>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</si>
  <si>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</si>
  <si>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</si>
  <si>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</si>
  <si>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</si>
  <si>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</si>
  <si>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</si>
  <si>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</si>
  <si>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</si>
  <si>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</si>
  <si>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</si>
  <si>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</si>
  <si>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</si>
  <si>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</si>
  <si>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</si>
  <si>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</si>
  <si>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</si>
  <si>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</si>
  <si>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</si>
  <si>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</si>
  <si>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</si>
  <si>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</si>
  <si>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</si>
  <si>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</si>
  <si>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</si>
  <si>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</si>
  <si>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</si>
  <si>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</si>
  <si>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</si>
  <si>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</si>
  <si>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</si>
  <si>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</si>
  <si>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</si>
  <si>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</si>
  <si>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</si>
  <si>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</si>
  <si>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</si>
  <si>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</si>
  <si>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</si>
  <si>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</si>
  <si>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</si>
  <si>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</si>
  <si>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</si>
  <si>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</si>
  <si>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</si>
  <si>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</si>
  <si>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</si>
  <si>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</si>
  <si>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</si>
  <si>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</si>
  <si>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</si>
  <si>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</si>
  <si>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</si>
  <si>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</si>
  <si>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</si>
  <si>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</si>
  <si>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</si>
  <si>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</si>
  <si>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</si>
  <si>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</si>
  <si>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</si>
  <si>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</si>
  <si>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</si>
  <si>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</si>
  <si>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</si>
  <si>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</si>
  <si>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</si>
  <si>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</si>
  <si>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</si>
  <si>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</si>
  <si>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</si>
  <si>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</si>
  <si>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</si>
  <si>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</si>
  <si>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</si>
  <si>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</si>
  <si>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</si>
  <si>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</si>
  <si>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</si>
  <si>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</si>
  <si>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</si>
  <si>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</si>
  <si>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</si>
  <si>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</si>
  <si>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</si>
  <si>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</si>
  <si>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</si>
  <si>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</si>
  <si>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</si>
  <si>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</si>
  <si>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</si>
  <si>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</si>
  <si>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</si>
  <si>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</si>
  <si>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</si>
  <si>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</si>
  <si>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</si>
  <si>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</si>
  <si>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</si>
  <si>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</si>
  <si>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</si>
  <si>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</si>
  <si>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</si>
  <si>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</si>
  <si>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</si>
  <si>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</si>
  <si>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</si>
  <si>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</si>
  <si>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</si>
  <si>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</si>
  <si>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</si>
  <si>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</si>
  <si>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</si>
  <si>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</si>
  <si>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</si>
  <si>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</si>
  <si>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</si>
  <si>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</si>
  <si>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</si>
  <si>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</si>
  <si>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</si>
  <si>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</si>
  <si>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</si>
  <si>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</si>
  <si>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</si>
  <si>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</si>
  <si>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</si>
  <si>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</si>
  <si>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</si>
  <si>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</si>
  <si>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</si>
  <si>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</si>
  <si>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</si>
  <si>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</si>
  <si>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</si>
  <si>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</si>
  <si>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</si>
  <si>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</si>
  <si>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</si>
  <si>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</si>
  <si>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</si>
  <si>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</si>
  <si>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</si>
  <si>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</si>
  <si>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</si>
  <si>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</si>
  <si>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</si>
  <si>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</si>
  <si>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</si>
  <si>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</si>
  <si>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</si>
  <si>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</si>
  <si>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</si>
  <si>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</si>
  <si>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</si>
  <si>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</si>
  <si>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</si>
  <si>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</si>
  <si>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</si>
  <si>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</si>
  <si>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</si>
  <si>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</si>
  <si>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</si>
  <si>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</si>
  <si>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</si>
  <si>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</si>
  <si>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</si>
  <si>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</si>
  <si>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</si>
  <si>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</si>
  <si>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</si>
  <si>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</si>
  <si>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</si>
  <si>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</si>
  <si>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</si>
  <si>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</si>
  <si>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</si>
  <si>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</si>
  <si>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</si>
  <si>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</si>
  <si>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</si>
  <si>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</si>
  <si>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</si>
  <si>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</si>
  <si>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</si>
  <si>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</si>
  <si>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</si>
  <si>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</si>
  <si>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</si>
  <si>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</si>
  <si>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</si>
  <si>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</si>
  <si>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</si>
  <si>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</si>
  <si>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</si>
  <si>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</si>
  <si>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</si>
  <si>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</si>
  <si>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</si>
  <si>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</si>
  <si>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</si>
  <si>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</si>
  <si>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</si>
  <si>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</si>
  <si>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</si>
  <si>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</si>
  <si>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</si>
  <si>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</si>
  <si>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</si>
  <si>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</si>
  <si>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</si>
  <si>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</si>
  <si>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</si>
  <si>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</si>
  <si>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</si>
  <si>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</si>
  <si>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</si>
  <si>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</si>
  <si>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</si>
  <si>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</si>
  <si>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</si>
  <si>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</si>
  <si>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</si>
  <si>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</si>
  <si>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</si>
  <si>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</si>
  <si>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</si>
  <si>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</si>
  <si>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</si>
  <si>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</si>
  <si>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</si>
  <si>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</si>
  <si>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</si>
  <si>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</si>
  <si>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</si>
  <si>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</si>
  <si>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</si>
  <si>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</si>
  <si>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</si>
  <si>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</si>
  <si>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</si>
  <si>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</si>
  <si>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</si>
  <si>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</si>
  <si>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</si>
  <si>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</si>
  <si>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</si>
  <si>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</si>
  <si>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</si>
  <si>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</si>
  <si>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</si>
  <si>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</si>
  <si>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</si>
  <si>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</si>
  <si>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</si>
  <si>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</si>
  <si>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</si>
  <si>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</si>
  <si>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</si>
  <si>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</si>
  <si>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</si>
  <si>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</si>
  <si>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</si>
  <si>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</si>
  <si>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</si>
  <si>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</si>
  <si>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</si>
  <si>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</si>
  <si>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</si>
  <si>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</si>
  <si>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</si>
  <si>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</si>
  <si>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</si>
  <si>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</si>
  <si>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</si>
  <si>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</si>
  <si>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</si>
  <si>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</si>
  <si>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</si>
  <si>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</si>
  <si>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</si>
  <si>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</si>
  <si>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</si>
  <si>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</si>
  <si>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</si>
  <si>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</si>
  <si>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</si>
  <si>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</si>
  <si>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</si>
  <si>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</si>
  <si>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</si>
  <si>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</si>
  <si>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</si>
  <si>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</si>
  <si>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</si>
  <si>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</si>
  <si>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</si>
  <si>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</si>
  <si>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</si>
  <si>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</si>
  <si>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</si>
  <si>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</si>
  <si>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</si>
  <si>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</si>
  <si>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</si>
  <si>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</si>
  <si>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</si>
  <si>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</si>
  <si>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</si>
  <si>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</si>
  <si>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</si>
  <si>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</si>
  <si>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</si>
  <si>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</si>
  <si>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</si>
  <si>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</si>
  <si>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</si>
  <si>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</si>
  <si>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</si>
  <si>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</si>
  <si>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</si>
  <si>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</si>
  <si>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</si>
  <si>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</si>
  <si>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</si>
  <si>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</si>
  <si>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</si>
  <si>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</si>
  <si>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</si>
  <si>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</si>
  <si>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</si>
  <si>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</si>
  <si>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</si>
  <si>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</si>
  <si>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</si>
  <si>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</si>
  <si>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</si>
  <si>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</si>
  <si>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</si>
  <si>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</si>
  <si>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</si>
  <si>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</si>
  <si>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</si>
  <si>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</si>
  <si>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</si>
  <si>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</si>
  <si>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</si>
  <si>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</si>
  <si>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</si>
  <si>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</si>
  <si>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</si>
  <si>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</si>
  <si>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</si>
  <si>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</si>
  <si>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</si>
  <si>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</si>
  <si>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</si>
  <si>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</si>
  <si>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</si>
  <si>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</si>
  <si>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</si>
  <si>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</si>
  <si>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</si>
  <si>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</si>
  <si>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</si>
  <si>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</si>
  <si>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</si>
  <si>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</si>
  <si>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</si>
  <si>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</si>
  <si>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</si>
  <si>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</si>
  <si>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</si>
  <si>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</si>
  <si>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</si>
  <si>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</si>
  <si>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</si>
  <si>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</si>
  <si>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</si>
  <si>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</si>
  <si>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</si>
  <si>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</si>
  <si>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</si>
  <si>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</si>
  <si>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</si>
  <si>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</si>
  <si>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</si>
  <si>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</si>
  <si>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</si>
  <si>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</si>
  <si>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</si>
  <si>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</si>
  <si>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</si>
  <si>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</si>
  <si>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</si>
  <si>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</si>
  <si>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</si>
  <si>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</si>
  <si>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</si>
  <si>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</si>
  <si>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</si>
  <si>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</si>
  <si>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</si>
  <si>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</si>
  <si>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</si>
  <si>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</si>
  <si>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</si>
  <si>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</si>
  <si>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</si>
  <si>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</si>
  <si>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</si>
  <si>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</si>
  <si>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</si>
  <si>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</si>
  <si>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</si>
  <si>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</si>
  <si>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</si>
  <si>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</si>
  <si>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</si>
  <si>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</si>
  <si>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</si>
  <si>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</si>
  <si>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</si>
  <si>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</si>
  <si>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</si>
  <si>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</si>
  <si>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</si>
  <si>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</si>
  <si>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</si>
  <si>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</si>
  <si>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</si>
  <si>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</si>
  <si>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</si>
  <si>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</si>
  <si>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</si>
  <si>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</si>
  <si>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</si>
  <si>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</si>
  <si>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</si>
  <si>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</si>
  <si>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</si>
  <si>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</si>
  <si>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</si>
  <si>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</si>
  <si>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</si>
  <si>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</si>
  <si>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</si>
  <si>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</si>
  <si>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</si>
  <si>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</si>
  <si>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</si>
  <si>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</si>
  <si>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</si>
  <si>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</si>
  <si>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</si>
  <si>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</si>
  <si>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</si>
  <si>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</si>
  <si>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</si>
  <si>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</si>
  <si>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</si>
  <si>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</si>
  <si>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</si>
  <si>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</si>
  <si>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</si>
  <si>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</si>
  <si>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</si>
  <si>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</si>
  <si>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</si>
  <si>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</si>
  <si>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</si>
  <si>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</si>
  <si>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</si>
  <si>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</si>
  <si>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</si>
  <si>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</si>
  <si>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</si>
  <si>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</si>
  <si>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</si>
  <si>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</si>
  <si>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</si>
  <si>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</si>
  <si>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</si>
  <si>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</si>
  <si>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</si>
  <si>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</si>
  <si>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</si>
  <si>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</si>
  <si>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</si>
  <si>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</si>
  <si>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</si>
  <si>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</si>
  <si>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</si>
  <si>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</si>
  <si>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</si>
  <si>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</si>
  <si>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</si>
  <si>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</si>
  <si>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</si>
  <si>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</si>
  <si>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</si>
  <si>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</si>
  <si>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</si>
  <si>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</si>
  <si>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</si>
  <si>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</si>
  <si>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</si>
  <si>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</si>
  <si>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</si>
  <si>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</si>
  <si>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</si>
  <si>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</si>
  <si>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</si>
  <si>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</si>
  <si>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</si>
  <si>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</si>
  <si>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</si>
  <si>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</si>
  <si>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</si>
  <si>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</si>
  <si>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</si>
  <si>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</si>
  <si>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</si>
  <si>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</si>
  <si>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</si>
  <si>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</si>
  <si>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</si>
  <si>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</si>
  <si>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</si>
  <si>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</si>
  <si>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</si>
  <si>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</si>
  <si>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</si>
  <si>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</si>
  <si>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</si>
  <si>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</si>
  <si>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</si>
  <si>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</si>
  <si>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</si>
  <si>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</si>
  <si>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</si>
  <si>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</si>
  <si>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</si>
  <si>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</si>
  <si>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</si>
  <si>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</si>
  <si>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</si>
  <si>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</si>
  <si>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</si>
  <si>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</si>
  <si>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</si>
  <si>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</si>
  <si>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</si>
  <si>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</si>
  <si>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</si>
  <si>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</si>
  <si>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</si>
  <si>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</si>
  <si>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</si>
  <si>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</si>
  <si>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</si>
  <si>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</si>
  <si>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</si>
  <si>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</si>
  <si>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</si>
  <si>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</si>
  <si>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</si>
  <si>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</si>
  <si>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</si>
  <si>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</si>
  <si>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</si>
  <si>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</si>
  <si>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</si>
  <si>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</si>
  <si>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</si>
  <si>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</si>
  <si>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</si>
  <si>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</si>
  <si>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</si>
  <si>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</si>
  <si>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</si>
  <si>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</si>
  <si>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</si>
  <si>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</si>
  <si>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</si>
  <si>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</si>
  <si>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</si>
  <si>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</si>
  <si>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</si>
  <si>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</si>
  <si>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</si>
  <si>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</si>
  <si>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</si>
  <si>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</si>
  <si>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</si>
  <si>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</si>
  <si>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</si>
  <si>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</si>
  <si>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</si>
  <si>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</si>
  <si>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</si>
  <si>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</si>
  <si>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</si>
  <si>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</si>
  <si>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</si>
  <si>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</si>
  <si>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</si>
  <si>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</si>
  <si>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</si>
  <si>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</si>
  <si>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</si>
  <si>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</si>
  <si>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</si>
  <si>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</si>
  <si>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</si>
  <si>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</si>
  <si>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</si>
  <si>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</si>
  <si>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</si>
  <si>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</si>
  <si>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</si>
  <si>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</si>
  <si>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</si>
  <si>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</si>
  <si>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</si>
  <si>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</si>
  <si>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</si>
  <si>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</si>
  <si>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</si>
  <si>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</si>
  <si>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</si>
  <si>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</si>
  <si>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</si>
  <si>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</si>
  <si>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</si>
  <si>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</si>
  <si>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</si>
  <si>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</si>
  <si>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</si>
  <si>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</si>
  <si>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</si>
  <si>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</si>
  <si>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</si>
  <si>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</si>
  <si>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</si>
  <si>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</si>
  <si>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</si>
  <si>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</si>
  <si>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</si>
  <si>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</si>
  <si>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</si>
  <si>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</si>
  <si>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</si>
  <si>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</si>
  <si>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</si>
  <si>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</si>
  <si>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</si>
  <si>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</si>
  <si>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</si>
  <si>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</si>
  <si>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</si>
  <si>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</si>
  <si>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</si>
  <si>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</si>
  <si>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</si>
  <si>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</si>
  <si>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</si>
  <si>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</si>
  <si>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</si>
  <si>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</si>
  <si>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</si>
  <si>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</si>
  <si>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</si>
  <si>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</si>
  <si>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</si>
  <si>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</si>
  <si>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</si>
  <si>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</si>
  <si>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</si>
  <si>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</si>
  <si>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</si>
  <si>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</si>
  <si>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</si>
  <si>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</si>
  <si>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</si>
  <si>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</si>
  <si>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</si>
  <si>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</si>
  <si>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</si>
  <si>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</si>
  <si>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</si>
  <si>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</si>
  <si>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</si>
  <si>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</si>
  <si>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</si>
  <si>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</si>
  <si>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</si>
  <si>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</si>
  <si>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</si>
  <si>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</si>
  <si>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</si>
  <si>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</si>
  <si>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</si>
  <si>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</si>
  <si>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</si>
  <si>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</si>
  <si>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</si>
  <si>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</si>
  <si>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</si>
  <si>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</si>
  <si>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</si>
  <si>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</si>
  <si>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</si>
  <si>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</si>
  <si>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</si>
  <si>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</si>
  <si>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</si>
  <si>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</si>
  <si>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</si>
  <si>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</si>
  <si>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</si>
  <si>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</si>
  <si>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</si>
  <si>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</si>
  <si>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</si>
  <si>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</si>
  <si>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</si>
  <si>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</si>
  <si>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</si>
  <si>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</si>
  <si>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</si>
  <si>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</si>
  <si>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</si>
  <si>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</si>
  <si>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</si>
  <si>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</si>
  <si>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</si>
  <si>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</si>
  <si>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</si>
  <si>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</si>
  <si>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</si>
  <si>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</si>
  <si>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</si>
  <si>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</si>
  <si>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</si>
  <si>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</si>
  <si>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</si>
  <si>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</si>
  <si>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</si>
  <si>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</si>
  <si>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</si>
  <si>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</si>
  <si>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</si>
  <si>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</si>
  <si>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</si>
  <si>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</si>
  <si>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</si>
  <si>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</si>
  <si>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</si>
  <si>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</si>
  <si>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</si>
  <si>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</si>
  <si>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</si>
  <si>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</si>
  <si>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</si>
  <si>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</si>
  <si>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</si>
  <si>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</si>
  <si>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</si>
  <si>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</si>
  <si>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</si>
  <si>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</si>
  <si>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</si>
  <si>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</si>
  <si>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</si>
  <si>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</si>
  <si>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</si>
  <si>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</si>
  <si>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</si>
  <si>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</si>
  <si>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</si>
  <si>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</si>
  <si>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</si>
  <si>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</si>
  <si>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</si>
  <si>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</si>
  <si>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</si>
  <si>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</si>
  <si>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</si>
  <si>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</si>
  <si>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</si>
  <si>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</si>
  <si>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</si>
  <si>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</si>
  <si>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</si>
  <si>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</si>
  <si>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</si>
  <si>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</si>
  <si>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</si>
  <si>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</si>
  <si>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</si>
  <si>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</si>
  <si>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</si>
  <si>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</si>
  <si>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</si>
  <si>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</si>
  <si>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</si>
  <si>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</si>
  <si>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</si>
  <si>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</si>
  <si>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</si>
  <si>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</si>
  <si>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</si>
  <si>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</si>
  <si>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</si>
  <si>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</si>
  <si>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</si>
  <si>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</si>
  <si>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</si>
  <si>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</si>
  <si>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</si>
  <si>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</si>
  <si>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</si>
  <si>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</si>
  <si>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</si>
  <si>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</si>
  <si>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</si>
  <si>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</si>
  <si>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</si>
  <si>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</si>
  <si>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</si>
  <si>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</si>
  <si>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</si>
  <si>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</si>
  <si>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</si>
  <si>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</si>
  <si>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</si>
  <si>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</si>
  <si>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</si>
  <si>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</si>
  <si>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</si>
  <si>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</si>
  <si>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</si>
  <si>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</si>
  <si>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</si>
  <si>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</si>
  <si>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</si>
  <si>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</si>
  <si>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</si>
  <si>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</si>
  <si>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</si>
  <si>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</si>
  <si>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</si>
  <si>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</si>
  <si>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</si>
  <si>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</si>
  <si>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</si>
  <si>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</si>
  <si>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</si>
  <si>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</si>
  <si>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</si>
  <si>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</si>
  <si>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</si>
  <si>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</si>
  <si>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</si>
  <si>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</si>
  <si>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</si>
  <si>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</si>
  <si>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</si>
  <si>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</si>
  <si>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</si>
  <si>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</si>
  <si>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</si>
  <si>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</si>
  <si>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</si>
  <si>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</si>
  <si>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</si>
  <si>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</si>
  <si>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</si>
  <si>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</si>
  <si>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</si>
  <si>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</si>
  <si>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</si>
  <si>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</si>
  <si>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</si>
  <si>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</si>
  <si>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</si>
  <si>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</si>
  <si>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</si>
  <si>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</si>
  <si>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</si>
  <si>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</si>
  <si>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</si>
  <si>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</si>
  <si>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</si>
  <si>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</si>
  <si>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</si>
  <si>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</si>
  <si>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</si>
  <si>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</si>
  <si>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</si>
  <si>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</si>
  <si>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</si>
  <si>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</si>
  <si>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</si>
  <si>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</si>
  <si>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</si>
  <si>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</si>
  <si>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</si>
  <si>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</si>
  <si>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</si>
  <si>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</si>
  <si>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</si>
  <si>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</si>
  <si>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</si>
  <si>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</si>
  <si>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</si>
  <si>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</si>
  <si>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</si>
  <si>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</si>
  <si>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</si>
  <si>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</si>
  <si>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</si>
  <si>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</si>
  <si>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</si>
  <si>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</si>
  <si>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</si>
  <si>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</si>
  <si>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</si>
  <si>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</si>
  <si>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</si>
  <si>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</si>
  <si>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</si>
  <si>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</si>
  <si>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</si>
  <si>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</si>
  <si>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</si>
  <si>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</si>
  <si>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</si>
  <si>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</si>
  <si>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</si>
  <si>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</si>
  <si>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</si>
  <si>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</si>
  <si>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</si>
  <si>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</si>
  <si>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</si>
  <si>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</si>
  <si>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</si>
  <si>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</si>
  <si>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</si>
  <si>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</si>
  <si>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</si>
  <si>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</si>
  <si>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</si>
  <si>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</si>
  <si>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</si>
  <si>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</si>
  <si>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</si>
  <si>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</si>
  <si>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</si>
  <si>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</si>
  <si>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</si>
  <si>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</si>
  <si>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</si>
  <si>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</si>
  <si>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</si>
  <si>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</si>
  <si>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</si>
  <si>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</si>
  <si>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</si>
  <si>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</si>
  <si>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</si>
  <si>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</si>
  <si>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</si>
  <si>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</si>
  <si>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</si>
  <si>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</si>
  <si>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</si>
  <si>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</si>
  <si>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</si>
  <si>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</si>
  <si>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</si>
  <si>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</si>
  <si>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</si>
  <si>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</si>
  <si>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</si>
  <si>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</si>
  <si>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</si>
  <si>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</si>
  <si>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</si>
  <si>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</si>
  <si>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</si>
  <si>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</si>
  <si>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</si>
  <si>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</si>
  <si>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</si>
  <si>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</si>
  <si>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</si>
  <si>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</si>
  <si>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</si>
  <si>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</si>
  <si>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</si>
  <si>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</si>
  <si>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</si>
  <si>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</si>
  <si>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</si>
  <si>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</si>
  <si>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</si>
  <si>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</si>
  <si>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</si>
  <si>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</si>
  <si>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</si>
  <si>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</si>
  <si>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</si>
  <si>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</si>
  <si>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</si>
  <si>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</si>
  <si>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</si>
  <si>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</si>
  <si>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</si>
  <si>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</si>
  <si>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</si>
  <si>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</si>
  <si>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</si>
  <si>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</si>
  <si>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</si>
  <si>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</si>
  <si>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</si>
  <si>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</si>
  <si>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</si>
  <si>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</si>
  <si>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</si>
  <si>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</si>
  <si>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</si>
  <si>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</si>
  <si>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</si>
  <si>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</si>
  <si>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</si>
  <si>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</si>
  <si>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</si>
  <si>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</si>
  <si>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</si>
  <si>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</si>
  <si>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</si>
  <si>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</si>
  <si>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</si>
  <si>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</si>
  <si>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</si>
  <si>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</si>
  <si>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</si>
  <si>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</si>
  <si>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</si>
  <si>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</si>
  <si>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</si>
  <si>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</si>
  <si>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</si>
  <si>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</si>
  <si>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</si>
  <si>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</si>
  <si>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</si>
  <si>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</si>
  <si>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</si>
  <si>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</si>
  <si>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</si>
  <si>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</si>
  <si>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</si>
  <si>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</si>
  <si>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</si>
  <si>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</si>
  <si>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</si>
  <si>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</si>
  <si>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</si>
  <si>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</si>
  <si>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</si>
  <si>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</si>
  <si>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</si>
  <si>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</si>
  <si>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</si>
  <si>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</si>
  <si>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</si>
  <si>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</si>
  <si>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</si>
  <si>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</si>
  <si>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</si>
  <si>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</si>
  <si>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</si>
  <si>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</si>
  <si>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</si>
  <si>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</si>
  <si>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</si>
  <si>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</si>
  <si>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</si>
  <si>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</si>
  <si>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</si>
  <si>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</si>
  <si>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</si>
  <si>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</si>
  <si>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</si>
  <si>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</si>
  <si>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</si>
  <si>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</si>
  <si>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</si>
  <si>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</si>
  <si>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</si>
  <si>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</si>
  <si>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</si>
  <si>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</si>
  <si>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</si>
  <si>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</si>
  <si>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</si>
  <si>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</si>
  <si>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</si>
  <si>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</si>
  <si>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</si>
  <si>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</si>
  <si>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</si>
  <si>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</si>
  <si>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</si>
  <si>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</si>
  <si>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</si>
  <si>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</si>
  <si>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</si>
  <si>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</si>
  <si>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</si>
  <si>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</si>
  <si>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</si>
  <si>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</si>
  <si>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</si>
  <si>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</si>
  <si>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</si>
  <si>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</si>
  <si>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</si>
  <si>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</si>
  <si>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</si>
  <si>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</si>
  <si>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</si>
  <si>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</si>
  <si>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</si>
  <si>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</si>
  <si>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</si>
  <si>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</si>
  <si>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</si>
  <si>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</si>
  <si>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</si>
  <si>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</si>
  <si>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</si>
  <si>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</si>
  <si>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</si>
  <si>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</si>
  <si>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</si>
  <si>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</si>
  <si>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</si>
  <si>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</si>
  <si>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</si>
  <si>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</si>
  <si>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</si>
  <si>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</si>
  <si>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</si>
  <si>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</si>
  <si>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</si>
  <si>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</si>
  <si>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</si>
  <si>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</si>
  <si>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</si>
  <si>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</si>
  <si>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</si>
  <si>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</si>
  <si>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</si>
  <si>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</si>
  <si>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</si>
  <si>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</si>
  <si>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</si>
  <si>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</si>
  <si>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</si>
  <si>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</si>
  <si>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</si>
  <si>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</si>
  <si>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</si>
  <si>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</si>
  <si>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</si>
  <si>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</si>
  <si>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</si>
  <si>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</si>
  <si>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</si>
  <si>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</si>
  <si>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</si>
  <si>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</si>
  <si>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</si>
  <si>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</si>
  <si>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</si>
  <si>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</si>
  <si>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</si>
  <si>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</si>
  <si>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</si>
  <si>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</si>
  <si>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</si>
  <si>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</si>
  <si>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</si>
  <si>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</si>
  <si>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</si>
  <si>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</si>
  <si>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</si>
  <si>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</si>
  <si>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</si>
  <si>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</si>
  <si>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</si>
  <si>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</si>
  <si>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</si>
  <si>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</si>
  <si>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</si>
  <si>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</si>
  <si>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</si>
  <si>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</si>
  <si>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</si>
  <si>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</si>
  <si>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</si>
  <si>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</si>
  <si>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</si>
  <si>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</si>
  <si>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</si>
  <si>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</si>
  <si>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</si>
  <si>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</si>
  <si>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</si>
  <si>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</si>
  <si>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</si>
  <si>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</si>
  <si>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</si>
  <si>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</si>
  <si>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</si>
  <si>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</si>
  <si>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</si>
  <si>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</si>
  <si>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</si>
  <si>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</si>
  <si>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</si>
  <si>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</si>
  <si>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</si>
  <si>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</si>
  <si>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</si>
  <si>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</si>
  <si>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</si>
  <si>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</si>
  <si>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</si>
  <si>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</si>
  <si>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</si>
  <si>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</si>
  <si>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</si>
  <si>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</si>
  <si>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</si>
  <si>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</si>
  <si>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</si>
  <si>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</si>
  <si>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</si>
  <si>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</si>
  <si>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</si>
  <si>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</si>
  <si>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</si>
  <si>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</si>
  <si>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</si>
  <si>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</si>
  <si>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</si>
  <si>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</si>
  <si>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</si>
  <si>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</si>
  <si>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</si>
  <si>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</si>
  <si>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</si>
  <si>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</si>
  <si>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</si>
  <si>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</si>
  <si>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</si>
  <si>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</si>
  <si>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</si>
  <si>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</si>
  <si>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</si>
  <si>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</si>
  <si>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</si>
  <si>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</si>
  <si>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</si>
  <si>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</si>
  <si>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</si>
  <si>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</si>
  <si>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</si>
  <si>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</si>
  <si>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</si>
  <si>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</si>
  <si>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</si>
  <si>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</si>
  <si>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</si>
  <si>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</si>
  <si>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</si>
  <si>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</si>
  <si>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</si>
  <si>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</si>
  <si>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</si>
  <si>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</si>
  <si>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</si>
  <si>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</si>
  <si>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</si>
  <si>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</si>
  <si>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</si>
  <si>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</si>
  <si>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</si>
  <si>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</si>
  <si>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</si>
  <si>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</si>
  <si>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</si>
  <si>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</si>
  <si>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</si>
  <si>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</si>
  <si>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</si>
  <si>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</si>
  <si>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</si>
  <si>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</si>
  <si>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</si>
  <si>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</si>
  <si>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</si>
  <si>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</si>
  <si>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</si>
  <si>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</si>
  <si>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</si>
  <si>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</si>
  <si>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</si>
  <si>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</si>
  <si>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</si>
  <si>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</si>
  <si>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</si>
  <si>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</si>
  <si>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</si>
  <si>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</si>
  <si>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</si>
  <si>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</si>
  <si>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</si>
  <si>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</si>
  <si>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</si>
  <si>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</si>
  <si>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</si>
  <si>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</si>
  <si>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</si>
  <si>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</si>
  <si>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</si>
  <si>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</si>
  <si>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</si>
  <si>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</si>
  <si>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</si>
  <si>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</si>
  <si>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</si>
  <si>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</si>
  <si>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</si>
  <si>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</si>
  <si>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</si>
  <si>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</si>
  <si>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</si>
  <si>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</si>
  <si>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</si>
  <si>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</si>
  <si>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</si>
  <si>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</si>
  <si>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</si>
  <si>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</si>
  <si>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</si>
  <si>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</si>
  <si>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</si>
  <si>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</si>
  <si>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</si>
  <si>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</si>
  <si>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</si>
  <si>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</si>
  <si>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</si>
  <si>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</si>
  <si>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</si>
  <si>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</si>
  <si>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</si>
  <si>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</si>
  <si>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</si>
  <si>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</si>
  <si>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</si>
  <si>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</si>
  <si>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</si>
  <si>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</si>
  <si>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</si>
  <si>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</si>
  <si>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</si>
  <si>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</si>
  <si>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</si>
  <si>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</si>
  <si>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</si>
  <si>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</si>
  <si>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</si>
  <si>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</si>
  <si>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</si>
  <si>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</si>
  <si>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</si>
  <si>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</si>
  <si>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</si>
  <si>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</si>
  <si>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</si>
  <si>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</si>
  <si>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</si>
  <si>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</si>
  <si>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</si>
  <si>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</si>
  <si>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</si>
  <si>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</si>
  <si>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</si>
  <si>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</si>
  <si>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</si>
  <si>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</si>
  <si>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</si>
  <si>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</si>
  <si>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</si>
  <si>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</si>
  <si>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</si>
  <si>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</si>
  <si>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</si>
  <si>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</si>
  <si>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</si>
  <si>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</si>
  <si>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</si>
  <si>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</si>
  <si>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</si>
  <si>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</si>
  <si>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</si>
  <si>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</si>
  <si>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</si>
  <si>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</si>
  <si>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</si>
  <si>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</si>
  <si>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</si>
  <si>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</si>
  <si>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</si>
  <si>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</si>
  <si>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</si>
  <si>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</si>
  <si>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</si>
  <si>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</si>
  <si>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</si>
  <si>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</si>
  <si>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</si>
  <si>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</si>
  <si>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</si>
  <si>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</si>
  <si>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</si>
  <si>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</si>
  <si>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</si>
  <si>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</si>
  <si>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</si>
  <si>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</si>
  <si>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</si>
  <si>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</si>
  <si>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</si>
  <si>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</si>
  <si>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</si>
  <si>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</si>
  <si>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</si>
  <si>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</si>
  <si>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</si>
  <si>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</si>
  <si>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</si>
  <si>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</si>
  <si>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</si>
  <si>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</si>
  <si>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</si>
  <si>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</si>
  <si>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</si>
  <si>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</si>
  <si>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</si>
  <si>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</si>
  <si>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</si>
  <si>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</si>
  <si>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</si>
  <si>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</si>
  <si>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</si>
  <si>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</si>
  <si>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</si>
  <si>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</si>
  <si>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</si>
  <si>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</si>
  <si>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</si>
  <si>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</si>
  <si>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</si>
  <si>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</si>
  <si>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</si>
  <si>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</si>
  <si>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</si>
  <si>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</si>
  <si>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</si>
  <si>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</si>
  <si>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</si>
  <si>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</si>
  <si>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</si>
  <si>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</si>
  <si>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</si>
  <si>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</si>
  <si>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</si>
  <si>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</si>
  <si>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</si>
  <si>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</si>
  <si>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</si>
  <si>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</si>
  <si>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</si>
  <si>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</si>
  <si>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</si>
  <si>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</si>
  <si>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</si>
  <si>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</si>
  <si>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</si>
  <si>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</si>
  <si>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</si>
  <si>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</si>
  <si>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</si>
  <si>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</si>
  <si>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</si>
  <si>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</si>
  <si>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</si>
  <si>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</si>
  <si>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</si>
  <si>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</si>
  <si>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</si>
  <si>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</si>
  <si>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</si>
  <si>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</si>
  <si>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</si>
  <si>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</si>
  <si>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</si>
  <si>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</si>
  <si>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</si>
  <si>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</si>
  <si>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</si>
  <si>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</si>
  <si>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</si>
  <si>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</si>
  <si>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</si>
  <si>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</si>
  <si>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</si>
  <si>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</si>
  <si>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</si>
  <si>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</si>
  <si>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</si>
  <si>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</si>
  <si>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</si>
  <si>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</si>
  <si>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</si>
  <si>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</si>
  <si>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</si>
  <si>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</si>
  <si>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</si>
  <si>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</si>
  <si>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</si>
  <si>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</si>
  <si>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</si>
  <si>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</si>
  <si>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</si>
  <si>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</si>
  <si>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</si>
  <si>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</si>
  <si>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</si>
  <si>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</si>
  <si>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</si>
  <si>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</si>
  <si>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</si>
  <si>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</si>
  <si>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</si>
  <si>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</si>
  <si>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</si>
  <si>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</si>
  <si>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</si>
  <si>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</si>
  <si>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</si>
  <si>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</si>
  <si>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</si>
  <si>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</si>
  <si>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</si>
  <si>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</si>
  <si>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</si>
  <si>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</si>
  <si>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</si>
  <si>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</si>
  <si>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</si>
  <si>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</si>
  <si>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</si>
  <si>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</si>
  <si>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</si>
  <si>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</si>
  <si>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</si>
  <si>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</si>
  <si>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</si>
  <si>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</si>
  <si>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</si>
  <si>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</si>
  <si>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</si>
  <si>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</si>
  <si>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</si>
  <si>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</si>
  <si>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</si>
  <si>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</si>
  <si>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</si>
  <si>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</si>
  <si>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</si>
  <si>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</si>
  <si>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</si>
  <si>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</si>
  <si>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</si>
  <si>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</si>
  <si>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</si>
  <si>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</si>
  <si>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</si>
  <si>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</si>
  <si>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</si>
  <si>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</si>
  <si>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</si>
  <si>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</si>
  <si>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</si>
  <si>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</si>
  <si>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</si>
  <si>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</si>
  <si>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</si>
  <si>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</si>
  <si>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</si>
  <si>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</si>
  <si>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</si>
  <si>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</si>
  <si>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</si>
  <si>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</si>
  <si>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</si>
  <si>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</si>
  <si>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</si>
  <si>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</si>
  <si>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</si>
  <si>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</si>
  <si>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</si>
  <si>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</si>
  <si>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</si>
  <si>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</si>
  <si>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</si>
  <si>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</si>
  <si>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</si>
  <si>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</si>
  <si>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</si>
  <si>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</si>
  <si>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</si>
  <si>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</si>
  <si>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</si>
  <si>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</si>
  <si>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</si>
  <si>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</si>
  <si>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</si>
  <si>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</si>
  <si>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</si>
  <si>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</si>
  <si>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</si>
  <si>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</si>
  <si>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</si>
  <si>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</si>
  <si>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</si>
  <si>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</si>
  <si>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</si>
  <si>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</si>
  <si>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</si>
  <si>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</si>
  <si>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</si>
  <si>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</si>
  <si>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</si>
  <si>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</si>
  <si>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</si>
  <si>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</si>
  <si>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</si>
  <si>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</si>
  <si>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</si>
  <si>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</si>
  <si>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</si>
  <si>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</si>
  <si>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</si>
  <si>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</si>
  <si>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</si>
  <si>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</si>
  <si>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</si>
  <si>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</si>
  <si>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</si>
  <si>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</si>
  <si>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</si>
  <si>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</si>
  <si>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</si>
  <si>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</si>
  <si>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</si>
  <si>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</si>
  <si>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</si>
  <si>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</si>
  <si>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</si>
  <si>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</si>
  <si>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</si>
  <si>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</si>
  <si>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</si>
  <si>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</si>
  <si>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</si>
  <si>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</si>
  <si>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</si>
  <si>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</si>
  <si>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</si>
  <si>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</si>
  <si>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</si>
  <si>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</si>
  <si>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</si>
  <si>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</si>
  <si>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</si>
  <si>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</si>
  <si>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</si>
  <si>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</si>
  <si>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</si>
  <si>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</si>
  <si>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</si>
  <si>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</si>
  <si>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</si>
  <si>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</si>
  <si>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</si>
  <si>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</si>
  <si>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</si>
  <si>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</si>
  <si>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</si>
  <si>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</si>
  <si>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</si>
  <si>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</si>
  <si>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</si>
  <si>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</si>
  <si>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</si>
  <si>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</si>
  <si>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</si>
  <si>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</si>
  <si>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</si>
  <si>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</si>
  <si>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</si>
  <si>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</si>
  <si>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</si>
  <si>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</si>
  <si>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</si>
  <si>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</si>
  <si>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</si>
  <si>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</si>
  <si>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</si>
  <si>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</si>
  <si>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</si>
  <si>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</si>
  <si>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</si>
  <si>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</si>
  <si>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</si>
  <si>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</si>
  <si>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</si>
  <si>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</si>
  <si>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</si>
  <si>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</si>
  <si>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</si>
  <si>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</si>
  <si>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</si>
  <si>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</si>
  <si>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</si>
  <si>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</si>
  <si>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</si>
  <si>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</si>
  <si>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</si>
  <si>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</si>
  <si>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</si>
  <si>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</si>
  <si>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</si>
  <si>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</si>
  <si>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</si>
  <si>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</si>
  <si>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</si>
  <si>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</si>
  <si>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</si>
  <si>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</si>
  <si>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</si>
  <si>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</si>
  <si>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</si>
  <si>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</si>
  <si>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</si>
  <si>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</si>
  <si>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</si>
  <si>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</si>
  <si>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</si>
  <si>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</si>
  <si>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</si>
  <si>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</si>
  <si>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</si>
  <si>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</si>
  <si>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</si>
  <si>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</si>
  <si>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</si>
  <si>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</si>
  <si>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</si>
  <si>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</si>
  <si>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</si>
  <si>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</si>
  <si>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</si>
  <si>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</si>
  <si>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</si>
  <si>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</si>
  <si>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</si>
  <si>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</si>
  <si>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</si>
  <si>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</si>
  <si>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</si>
  <si>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</si>
  <si>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</si>
  <si>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</si>
  <si>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</si>
  <si>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</si>
  <si>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</si>
  <si>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</si>
  <si>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</si>
  <si>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</si>
  <si>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</si>
  <si>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</si>
  <si>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</si>
  <si>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</si>
  <si>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</si>
  <si>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</si>
  <si>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</si>
  <si>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</si>
  <si>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</si>
  <si>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</si>
  <si>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</si>
  <si>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</si>
  <si>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</si>
  <si>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</si>
  <si>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</si>
  <si>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</si>
  <si>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</si>
  <si>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</si>
  <si>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</si>
  <si>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</si>
  <si>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</si>
  <si>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</si>
  <si>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</si>
  <si>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</si>
  <si>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</si>
  <si>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</si>
  <si>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</si>
  <si>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</si>
  <si>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</si>
  <si>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</si>
  <si>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</si>
  <si>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</si>
  <si>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</si>
  <si>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</si>
  <si>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</si>
  <si>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</si>
  <si>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</si>
  <si>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</si>
  <si>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</si>
  <si>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</si>
  <si>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</si>
  <si>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</si>
  <si>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</si>
  <si>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</si>
  <si>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</si>
  <si>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</si>
  <si>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</si>
  <si>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</si>
  <si>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</si>
  <si>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</si>
  <si>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</si>
  <si>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</si>
  <si>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</si>
  <si>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</si>
  <si>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</si>
  <si>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</si>
  <si>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</si>
  <si>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</si>
  <si>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</si>
  <si>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</si>
  <si>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</si>
  <si>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</si>
  <si>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</si>
  <si>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</si>
  <si>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</si>
  <si>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</si>
  <si>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</si>
  <si>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</si>
  <si>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</si>
  <si>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</si>
  <si>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</si>
  <si>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</si>
  <si>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</si>
  <si>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</si>
  <si>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</si>
  <si>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</si>
  <si>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</si>
  <si>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</si>
  <si>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</si>
  <si>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</si>
  <si>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</si>
  <si>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</si>
  <si>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</si>
  <si>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</si>
  <si>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</si>
  <si>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</si>
  <si>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</si>
  <si>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</si>
  <si>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</si>
  <si>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</si>
  <si>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</si>
  <si>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</si>
  <si>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</si>
  <si>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</si>
  <si>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</si>
  <si>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</si>
  <si>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</si>
  <si>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</si>
  <si>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</si>
  <si>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</si>
  <si>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</si>
  <si>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</si>
  <si>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</si>
  <si>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</si>
  <si>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</si>
  <si>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</si>
  <si>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</si>
  <si>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</si>
  <si>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</si>
  <si>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</si>
  <si>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</si>
  <si>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</si>
  <si>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</si>
  <si>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</si>
  <si>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</si>
  <si>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</si>
  <si>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</si>
  <si>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</si>
  <si>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</si>
  <si>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</si>
  <si>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</si>
  <si>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</si>
  <si>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</si>
  <si>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</si>
  <si>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</si>
  <si>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</si>
  <si>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</si>
  <si>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</si>
  <si>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</si>
  <si>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</si>
  <si>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</si>
  <si>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</si>
  <si>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</si>
  <si>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</si>
  <si>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</si>
  <si>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</si>
  <si>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</si>
  <si>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</si>
  <si>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</si>
  <si>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</si>
  <si>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</si>
  <si>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</si>
  <si>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</si>
  <si>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</si>
  <si>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</si>
  <si>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</si>
  <si>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</si>
  <si>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</si>
  <si>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</si>
  <si>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</si>
  <si>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</si>
  <si>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</si>
  <si>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</si>
  <si>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</si>
  <si>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</si>
  <si>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</si>
  <si>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</si>
  <si>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</si>
  <si>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</si>
  <si>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</si>
  <si>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</si>
  <si>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</si>
  <si>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</si>
  <si>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</si>
  <si>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</si>
  <si>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</si>
  <si>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</si>
  <si>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</si>
  <si>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</si>
  <si>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</si>
  <si>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</si>
  <si>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</si>
  <si>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</si>
  <si>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</si>
  <si>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</si>
  <si>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</si>
  <si>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</si>
  <si>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</si>
  <si>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</si>
  <si>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</si>
  <si>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</si>
  <si>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</si>
  <si>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</si>
  <si>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</si>
  <si>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</si>
  <si>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</si>
  <si>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</si>
  <si>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</si>
  <si>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</si>
  <si>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</si>
  <si>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</si>
  <si>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</si>
  <si>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</si>
  <si>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</si>
  <si>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</si>
  <si>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</si>
  <si>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</si>
  <si>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</si>
  <si>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</si>
  <si>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</si>
  <si>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</si>
  <si>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</si>
  <si>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</si>
  <si>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</si>
  <si>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</si>
  <si>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</si>
  <si>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</si>
  <si>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</si>
  <si>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</si>
  <si>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</si>
  <si>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</si>
  <si>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</si>
  <si>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</si>
  <si>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</si>
  <si>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</si>
  <si>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</si>
  <si>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</si>
  <si>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</si>
  <si>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</si>
  <si>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</si>
  <si>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</si>
  <si>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</si>
  <si>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</si>
  <si>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</si>
  <si>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</si>
  <si>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</si>
  <si>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</si>
  <si>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</si>
  <si>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</si>
  <si>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</si>
  <si>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</si>
  <si>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</si>
  <si>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</si>
  <si>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</si>
  <si>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</si>
  <si>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</si>
  <si>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</si>
  <si>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</si>
  <si>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</si>
  <si>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</si>
  <si>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</si>
  <si>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</si>
  <si>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</si>
  <si>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</si>
  <si>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</si>
  <si>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</si>
  <si>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</si>
  <si>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</si>
  <si>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</si>
  <si>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</si>
  <si>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</si>
  <si>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</si>
  <si>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</si>
  <si>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</si>
  <si>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</si>
  <si>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</si>
  <si>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</si>
  <si>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</si>
  <si>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</si>
  <si>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</si>
  <si>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</si>
  <si>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</si>
  <si>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</si>
  <si>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</si>
  <si>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</si>
  <si>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</si>
  <si>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</si>
  <si>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</si>
  <si>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</si>
  <si>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</si>
  <si>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</si>
  <si>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</si>
  <si>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</si>
  <si>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</si>
  <si>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</si>
  <si>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</si>
  <si>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</si>
  <si>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</si>
  <si>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</si>
  <si>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</si>
  <si>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</si>
  <si>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</si>
  <si>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</si>
  <si>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</si>
  <si>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</si>
  <si>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</si>
  <si>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</si>
  <si>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</si>
  <si>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</si>
  <si>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</si>
  <si>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</si>
  <si>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</si>
  <si>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</si>
  <si>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</si>
  <si>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</si>
  <si>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</si>
  <si>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</si>
  <si>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</si>
  <si>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</si>
  <si>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</si>
  <si>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</si>
  <si>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</si>
  <si>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</si>
  <si>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</si>
  <si>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</si>
  <si>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</si>
  <si>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</si>
  <si>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</si>
  <si>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</si>
  <si>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</si>
  <si>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</si>
  <si>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</si>
  <si>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</si>
  <si>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</si>
  <si>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</si>
  <si>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</si>
  <si>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</si>
  <si>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</si>
  <si>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</si>
  <si>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</si>
  <si>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</si>
  <si>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</si>
  <si>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</si>
  <si>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</si>
  <si>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</si>
  <si>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</si>
  <si>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</si>
  <si>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</si>
  <si>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</si>
  <si>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</si>
  <si>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</si>
  <si>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</si>
  <si>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</si>
  <si>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</si>
  <si>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</si>
  <si>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</si>
  <si>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</si>
  <si>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</si>
  <si>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</si>
  <si>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</si>
  <si>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</si>
  <si>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</si>
  <si>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</si>
  <si>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</si>
  <si>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</si>
  <si>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</si>
  <si>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</si>
  <si>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</si>
  <si>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</si>
  <si>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</si>
  <si>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</si>
  <si>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</si>
  <si>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</si>
  <si>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</si>
  <si>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</si>
  <si>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</si>
  <si>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</si>
  <si>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</si>
  <si>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</si>
  <si>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</si>
  <si>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</si>
  <si>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</si>
  <si>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</si>
  <si>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</si>
  <si>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</si>
  <si>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</si>
  <si>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</si>
  <si>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</si>
  <si>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</si>
  <si>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</si>
  <si>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</si>
  <si>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</si>
  <si>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</si>
  <si>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</si>
  <si>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</si>
  <si>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</si>
  <si>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</si>
  <si>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</si>
  <si>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</si>
  <si>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</si>
  <si>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</si>
  <si>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</si>
  <si>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</si>
  <si>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</si>
  <si>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</si>
  <si>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</si>
  <si>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</si>
  <si>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</si>
  <si>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</si>
  <si>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</si>
  <si>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</si>
  <si>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</si>
  <si>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</si>
  <si>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</si>
  <si>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</si>
  <si>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</si>
  <si>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</si>
  <si>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</si>
  <si>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</si>
  <si>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</si>
  <si>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</si>
  <si>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</si>
  <si>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</si>
  <si>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</si>
  <si>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</si>
  <si>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</si>
  <si>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</si>
  <si>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</si>
  <si>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</si>
  <si>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</si>
  <si>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</si>
  <si>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</si>
  <si>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</si>
  <si>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</si>
  <si>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</si>
  <si>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</si>
  <si>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</si>
  <si>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</si>
  <si>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</si>
  <si>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</si>
  <si>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</si>
  <si>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</si>
  <si>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</si>
  <si>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</si>
  <si>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</si>
  <si>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</si>
  <si>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</si>
  <si>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</si>
  <si>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</si>
  <si>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</si>
  <si>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</si>
  <si>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</si>
  <si>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</si>
  <si>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</si>
  <si>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</si>
  <si>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</si>
  <si>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</si>
  <si>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</si>
  <si>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</si>
  <si>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</si>
  <si>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</si>
  <si>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</si>
  <si>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</si>
  <si>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</si>
  <si>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</si>
  <si>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</si>
  <si>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</si>
  <si>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</si>
  <si>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</si>
  <si>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</si>
  <si>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</si>
  <si>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</si>
  <si>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</si>
  <si>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</si>
  <si>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</si>
  <si>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</si>
  <si>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</si>
  <si>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</si>
  <si>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</si>
  <si>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</si>
  <si>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</si>
  <si>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</si>
  <si>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</si>
  <si>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</si>
  <si>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</si>
  <si>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</si>
  <si>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</si>
  <si>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</si>
  <si>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</si>
  <si>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</si>
  <si>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</si>
  <si>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</si>
  <si>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</si>
  <si>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</si>
  <si>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</si>
  <si>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</si>
  <si>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</si>
  <si>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</si>
  <si>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</si>
  <si>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</si>
  <si>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</si>
  <si>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</si>
  <si>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</si>
  <si>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</si>
  <si>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</si>
  <si>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</si>
  <si>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</si>
  <si>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</si>
  <si>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</si>
  <si>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</si>
  <si>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</si>
  <si>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</si>
  <si>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</si>
  <si>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</si>
  <si>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</si>
  <si>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</si>
  <si>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</si>
  <si>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</si>
  <si>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</si>
  <si>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</si>
  <si>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</si>
  <si>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</si>
  <si>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</si>
  <si>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</si>
  <si>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</si>
  <si>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</si>
  <si>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</si>
  <si>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</si>
  <si>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</si>
  <si>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</si>
  <si>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</si>
  <si>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</si>
  <si>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</si>
  <si>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</si>
  <si>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</si>
  <si>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</si>
  <si>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</si>
  <si>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</si>
  <si>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</si>
  <si>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</si>
  <si>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</si>
  <si>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</si>
  <si>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</si>
  <si>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</si>
  <si>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</si>
  <si>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</si>
  <si>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</si>
  <si>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</si>
  <si>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</si>
  <si>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</si>
  <si>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</si>
  <si>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</si>
  <si>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</si>
  <si>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</si>
  <si>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</si>
  <si>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</si>
  <si>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</si>
  <si>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</si>
  <si>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</si>
  <si>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</si>
  <si>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</si>
  <si>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</si>
  <si>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</si>
  <si>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</si>
  <si>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</si>
  <si>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</si>
  <si>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</si>
  <si>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</si>
  <si>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</si>
  <si>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</si>
  <si>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</si>
  <si>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</si>
  <si>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</si>
  <si>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</si>
  <si>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</si>
  <si>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</si>
  <si>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</si>
  <si>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</si>
  <si>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</si>
  <si>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</si>
  <si>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</si>
  <si>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</si>
  <si>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</si>
  <si>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</si>
  <si>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</si>
  <si>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</si>
  <si>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</si>
  <si>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</si>
  <si>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</si>
  <si>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</si>
  <si>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</si>
  <si>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</si>
  <si>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</si>
  <si>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</si>
  <si>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</si>
  <si>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</si>
  <si>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</si>
  <si>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</si>
  <si>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</si>
  <si>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</si>
  <si>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</si>
  <si>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</si>
  <si>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</si>
  <si>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</si>
  <si>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</si>
  <si>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</si>
  <si>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</si>
  <si>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</si>
  <si>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</si>
  <si>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</si>
  <si>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</si>
  <si>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</si>
  <si>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</si>
  <si>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</si>
  <si>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</si>
  <si>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</si>
  <si>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</si>
  <si>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</si>
  <si>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</si>
  <si>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</si>
  <si>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</si>
  <si>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</si>
  <si>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</si>
  <si>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</si>
  <si>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</si>
  <si>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</si>
  <si>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</si>
  <si>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</si>
  <si>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</si>
  <si>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</si>
  <si>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</si>
  <si>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</si>
  <si>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</si>
  <si>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</si>
  <si>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</si>
  <si>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</si>
  <si>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</si>
  <si>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</si>
  <si>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</si>
  <si>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</si>
  <si>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</si>
  <si>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</si>
  <si>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</si>
  <si>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</si>
  <si>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</si>
  <si>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</si>
  <si>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</si>
  <si>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</si>
  <si>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</si>
  <si>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</si>
  <si>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</si>
  <si>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</si>
  <si>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</si>
  <si>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</si>
  <si>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</si>
  <si>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</si>
  <si>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</si>
  <si>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</si>
  <si>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</si>
  <si>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</si>
  <si>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</si>
  <si>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</si>
  <si>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</si>
  <si>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</si>
  <si>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</si>
  <si>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</si>
  <si>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</si>
  <si>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</si>
  <si>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</si>
  <si>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</si>
  <si>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</si>
  <si>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</si>
  <si>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</si>
  <si>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</si>
  <si>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</si>
  <si>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</si>
  <si>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</si>
  <si>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</si>
  <si>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</si>
  <si>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</si>
  <si>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</si>
  <si>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</si>
  <si>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</si>
  <si>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</si>
  <si>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</si>
  <si>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</si>
  <si>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</si>
  <si>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</si>
  <si>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</si>
  <si>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</si>
  <si>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</si>
  <si>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</si>
  <si>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</si>
  <si>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</si>
  <si>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</si>
  <si>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</si>
  <si>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</si>
  <si>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</si>
  <si>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</si>
  <si>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</si>
  <si>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</si>
  <si>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</si>
  <si>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</si>
  <si>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</si>
  <si>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</si>
  <si>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</si>
  <si>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</si>
  <si>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</si>
  <si>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</si>
  <si>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</si>
  <si>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</si>
  <si>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</si>
  <si>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</si>
  <si>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</si>
  <si>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</si>
  <si>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</si>
  <si>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</si>
  <si>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</si>
  <si>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</si>
  <si>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</si>
  <si>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</si>
  <si>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</si>
  <si>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</si>
  <si>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</si>
  <si>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</si>
  <si>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</si>
  <si>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</si>
  <si>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</si>
  <si>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</si>
  <si>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</si>
  <si>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</si>
  <si>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</si>
  <si>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</si>
  <si>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</si>
  <si>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</si>
  <si>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</si>
  <si>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</si>
  <si>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</si>
  <si>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</si>
  <si>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</si>
  <si>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</si>
  <si>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</si>
  <si>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</si>
  <si>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</si>
  <si>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</si>
  <si>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</si>
  <si>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</si>
  <si>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</si>
  <si>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</si>
  <si>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</si>
  <si>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</si>
  <si>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</si>
  <si>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</si>
  <si>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</si>
  <si>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</si>
  <si>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</si>
  <si>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</si>
  <si>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</si>
  <si>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</si>
  <si>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</si>
  <si>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</si>
  <si>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</si>
  <si>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</si>
  <si>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</si>
  <si>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</si>
  <si>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</si>
  <si>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</si>
  <si>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</si>
  <si>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</si>
  <si>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</si>
  <si>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</si>
  <si>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</si>
  <si>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</si>
  <si>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</si>
  <si>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</si>
  <si>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</si>
  <si>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</si>
  <si>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</si>
  <si>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</si>
  <si>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</si>
  <si>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</si>
  <si>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</si>
  <si>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</si>
  <si>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</si>
  <si>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</si>
  <si>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</si>
  <si>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</si>
  <si>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</si>
  <si>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</si>
  <si>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</si>
  <si>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</si>
  <si>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</si>
  <si>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</si>
  <si>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</si>
  <si>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</si>
  <si>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</si>
  <si>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</si>
  <si>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</si>
  <si>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</si>
  <si>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</si>
  <si>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</si>
  <si>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</si>
  <si>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</si>
  <si>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</si>
  <si>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</si>
  <si>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</si>
  <si>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</si>
  <si>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</si>
  <si>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</si>
  <si>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</si>
  <si>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</si>
  <si>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</si>
  <si>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</si>
  <si>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</si>
  <si>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</si>
  <si>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</si>
  <si>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</si>
  <si>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</si>
  <si>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</si>
  <si>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</si>
  <si>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</si>
  <si>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</si>
  <si>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</si>
  <si>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</si>
  <si>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</si>
  <si>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</si>
  <si>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</si>
  <si>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</si>
  <si>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</si>
  <si>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</si>
  <si>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</si>
  <si>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</si>
  <si>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</si>
  <si>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</si>
  <si>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</si>
  <si>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</si>
  <si>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</si>
  <si>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</si>
  <si>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</si>
  <si>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</si>
  <si>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</si>
  <si>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</si>
  <si>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</si>
  <si>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</si>
  <si>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</si>
  <si>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</si>
  <si>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</si>
  <si>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</si>
  <si>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</si>
  <si>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</si>
  <si>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</si>
  <si>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</si>
  <si>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</si>
  <si>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</si>
  <si>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</si>
  <si>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</si>
  <si>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</si>
  <si>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</si>
  <si>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</si>
  <si>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</si>
  <si>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</si>
  <si>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</si>
  <si>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</si>
  <si>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</si>
  <si>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</si>
  <si>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</si>
  <si>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</si>
  <si>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</si>
  <si>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</si>
  <si>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</si>
  <si>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</si>
  <si>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</si>
  <si>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</si>
  <si>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</si>
  <si>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</si>
  <si>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</si>
  <si>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</si>
  <si>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</si>
  <si>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</si>
  <si>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</si>
  <si>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</si>
  <si>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</si>
  <si>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</si>
  <si>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</si>
  <si>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</si>
  <si>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</si>
  <si>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</si>
  <si>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</si>
  <si>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</si>
  <si>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</si>
  <si>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</si>
  <si>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</si>
  <si>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</si>
  <si>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</si>
  <si>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</si>
  <si>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</si>
  <si>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</si>
  <si>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</si>
  <si>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</si>
  <si>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</si>
  <si>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</si>
  <si>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</si>
  <si>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</si>
  <si>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</si>
  <si>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</si>
  <si>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</si>
  <si>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</si>
  <si>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</si>
  <si>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</si>
  <si>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</si>
  <si>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</si>
  <si>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</si>
  <si>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</si>
  <si>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</si>
  <si>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</si>
  <si>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</si>
  <si>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</si>
  <si>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</si>
  <si>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</si>
  <si>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</si>
  <si>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</si>
  <si>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</si>
  <si>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</si>
  <si>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</si>
  <si>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</si>
  <si>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</si>
  <si>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</si>
  <si>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</si>
  <si>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</si>
  <si>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</si>
  <si>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</si>
  <si>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</si>
  <si>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</si>
  <si>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</si>
  <si>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</si>
  <si>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</si>
  <si>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</si>
  <si>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</si>
  <si>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</si>
  <si>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</si>
  <si>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</si>
  <si>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</si>
  <si>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</si>
  <si>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</si>
  <si>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</si>
  <si>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</si>
  <si>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</si>
  <si>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</si>
  <si>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</si>
  <si>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</si>
  <si>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</si>
  <si>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</si>
  <si>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</si>
  <si>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</si>
  <si>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</si>
  <si>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</si>
  <si>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</si>
  <si>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</si>
  <si>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</si>
  <si>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</si>
  <si>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</si>
  <si>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</si>
  <si>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</si>
  <si>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</si>
  <si>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</si>
  <si>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</si>
  <si>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</si>
  <si>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</si>
  <si>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</si>
  <si>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</si>
  <si>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</si>
  <si>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</si>
  <si>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</si>
  <si>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</si>
  <si>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</si>
  <si>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</si>
  <si>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</si>
  <si>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</si>
  <si>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</si>
  <si>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</si>
  <si>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</si>
  <si>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</si>
  <si>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</si>
  <si>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</si>
  <si>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</si>
  <si>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</si>
  <si>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</si>
  <si>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</si>
  <si>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</si>
  <si>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</si>
  <si>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</si>
  <si>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</si>
  <si>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</si>
  <si>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</si>
  <si>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</si>
  <si>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</si>
  <si>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</si>
  <si>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</si>
  <si>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</si>
  <si>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</si>
  <si>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</si>
  <si>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</si>
  <si>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</si>
  <si>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</si>
  <si>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</si>
  <si>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</si>
  <si>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</si>
  <si>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</si>
  <si>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</si>
  <si>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</si>
  <si>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</si>
  <si>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</si>
  <si>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</si>
  <si>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</si>
  <si>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</si>
  <si>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</si>
  <si>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</si>
  <si>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</si>
  <si>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</si>
  <si>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</si>
  <si>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</si>
  <si>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</si>
  <si>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</si>
  <si>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</si>
  <si>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</si>
  <si>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</si>
  <si>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</si>
  <si>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</si>
  <si>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</si>
  <si>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</si>
  <si>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</si>
  <si>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</si>
  <si>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</si>
  <si>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</si>
  <si>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</si>
  <si>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</si>
  <si>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</si>
  <si>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</si>
  <si>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</si>
  <si>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</si>
  <si>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</si>
  <si>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</si>
  <si>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</si>
  <si>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</si>
  <si>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</si>
  <si>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</si>
  <si>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</si>
  <si>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</si>
  <si>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</si>
  <si>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</si>
  <si>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</si>
  <si>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</si>
  <si>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</si>
  <si>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</si>
  <si>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</si>
  <si>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</si>
  <si>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</si>
  <si>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</si>
  <si>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</si>
  <si>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</si>
  <si>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</si>
  <si>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</si>
  <si>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</si>
  <si>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</si>
  <si>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</si>
  <si>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</si>
  <si>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</si>
  <si>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</si>
  <si>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</si>
  <si>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</si>
  <si>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</si>
  <si>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</si>
  <si>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</si>
  <si>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</si>
  <si>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</si>
  <si>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</si>
  <si>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</si>
  <si>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</si>
  <si>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</si>
  <si>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</si>
  <si>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</si>
  <si>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</si>
  <si>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</si>
  <si>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</si>
  <si>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</si>
  <si>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</si>
  <si>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</si>
  <si>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</si>
  <si>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</si>
  <si>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</si>
  <si>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</si>
  <si>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</si>
  <si>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</si>
  <si>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</si>
  <si>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</si>
  <si>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</si>
  <si>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</si>
  <si>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</si>
  <si>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</si>
  <si>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</si>
  <si>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</si>
  <si>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</si>
  <si>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</si>
  <si>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</si>
  <si>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</si>
  <si>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</si>
  <si>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</si>
  <si>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</si>
  <si>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</si>
  <si>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</si>
  <si>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</si>
  <si>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</si>
  <si>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</si>
  <si>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</si>
  <si>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</si>
  <si>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</si>
  <si>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</si>
  <si>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</si>
  <si>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</si>
  <si>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</si>
  <si>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</si>
  <si>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</si>
  <si>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</si>
  <si>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</si>
  <si>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</si>
  <si>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</si>
  <si>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</si>
  <si>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</si>
  <si>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</si>
  <si>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</si>
  <si>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</si>
  <si>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</si>
  <si>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</si>
  <si>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</si>
  <si>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</si>
  <si>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</si>
  <si>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</si>
  <si>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</si>
  <si>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</si>
  <si>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</si>
  <si>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</si>
  <si>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</si>
  <si>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</si>
  <si>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</si>
  <si>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</si>
  <si>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</si>
  <si>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</si>
  <si>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</si>
  <si>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</si>
  <si>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</si>
  <si>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</si>
  <si>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</si>
  <si>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</si>
  <si>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</si>
  <si>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</si>
  <si>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</si>
  <si>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</si>
  <si>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</si>
  <si>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</si>
  <si>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</si>
  <si>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</si>
  <si>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</si>
  <si>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</si>
  <si>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</si>
  <si>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</si>
  <si>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</si>
  <si>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</si>
  <si>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</si>
  <si>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</si>
  <si>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</si>
  <si>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</si>
  <si>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</si>
  <si>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</si>
  <si>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</si>
  <si>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</si>
  <si>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</si>
  <si>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</si>
  <si>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</si>
  <si>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</si>
  <si>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</si>
  <si>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</si>
  <si>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</si>
  <si>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</si>
  <si>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</si>
  <si>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</si>
  <si>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</si>
  <si>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</si>
  <si>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</si>
  <si>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</si>
  <si>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</si>
  <si>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</si>
  <si>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</si>
  <si>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</si>
  <si>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</si>
  <si>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</si>
  <si>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</si>
  <si>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</si>
  <si>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</si>
  <si>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</si>
  <si>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</si>
  <si>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</si>
  <si>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</si>
  <si>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</si>
  <si>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</si>
  <si>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</si>
  <si>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</si>
  <si>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</si>
  <si>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</si>
  <si>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</si>
  <si>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</si>
  <si>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</si>
  <si>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</si>
  <si>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</si>
  <si>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</si>
  <si>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</si>
  <si>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</si>
  <si>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</si>
  <si>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</si>
  <si>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</si>
  <si>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</si>
  <si>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</si>
  <si>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</si>
  <si>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</si>
  <si>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</si>
  <si>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</si>
  <si>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</si>
  <si>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</si>
  <si>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</si>
  <si>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</si>
  <si>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</si>
  <si>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</si>
  <si>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</si>
  <si>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</si>
  <si>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</si>
  <si>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</si>
  <si>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</si>
  <si>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</si>
  <si>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</si>
  <si>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</si>
  <si>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</si>
  <si>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</si>
  <si>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</si>
  <si>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</si>
  <si>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</si>
  <si>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</si>
  <si>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</si>
  <si>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</si>
  <si>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</si>
  <si>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</si>
  <si>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</si>
  <si>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</si>
  <si>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</si>
  <si>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</si>
  <si>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</si>
  <si>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</si>
  <si>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</si>
  <si>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</si>
  <si>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</si>
  <si>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</si>
  <si>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</si>
  <si>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</si>
  <si>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</si>
  <si>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</si>
  <si>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</si>
  <si>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</si>
  <si>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</si>
  <si>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</si>
  <si>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</si>
  <si>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</si>
  <si>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</si>
  <si>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</si>
  <si>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</si>
  <si>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</si>
  <si>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</si>
  <si>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</si>
  <si>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</si>
  <si>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</si>
  <si>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</si>
  <si>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</si>
  <si>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</si>
  <si>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</si>
  <si>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</si>
  <si>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</si>
  <si>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</si>
  <si>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</si>
  <si>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</si>
  <si>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</si>
  <si>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</si>
  <si>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</si>
  <si>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</si>
  <si>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</si>
  <si>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</si>
  <si>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</si>
  <si>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</si>
  <si>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</si>
  <si>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</si>
  <si>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</si>
  <si>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</si>
  <si>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</si>
  <si>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</si>
  <si>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</si>
  <si>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</si>
  <si>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</si>
  <si>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</si>
  <si>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</si>
  <si>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</si>
  <si>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</si>
  <si>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</si>
  <si>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</si>
  <si>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</si>
  <si>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</si>
  <si>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</si>
  <si>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</si>
  <si>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</si>
  <si>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</si>
  <si>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</si>
  <si>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</si>
  <si>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</si>
  <si>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</si>
  <si>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</si>
  <si>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</si>
  <si>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</si>
  <si>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</si>
  <si>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</si>
  <si>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</si>
  <si>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</si>
  <si>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</si>
  <si>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</si>
  <si>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</si>
  <si>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</si>
  <si>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</si>
  <si>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</si>
  <si>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</si>
  <si>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</si>
  <si>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</si>
  <si>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</si>
  <si>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</si>
  <si>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</si>
  <si>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</si>
  <si>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</si>
  <si>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</si>
  <si>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</si>
  <si>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</si>
  <si>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</si>
  <si>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</si>
  <si>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</si>
  <si>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</si>
  <si>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</si>
  <si>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</si>
  <si>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</si>
  <si>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</si>
  <si>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</si>
  <si>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</si>
  <si>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</si>
  <si>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</si>
  <si>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</si>
  <si>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</si>
  <si>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</si>
  <si>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</si>
  <si>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</si>
  <si>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</si>
  <si>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</si>
  <si>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</si>
  <si>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</si>
  <si>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</si>
  <si>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</si>
  <si>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</si>
  <si>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</si>
  <si>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</si>
  <si>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</si>
  <si>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</si>
  <si>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</si>
  <si>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</si>
  <si>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</si>
  <si>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</si>
  <si>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</si>
  <si>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</si>
  <si>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</si>
  <si>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</si>
  <si>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</si>
  <si>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</si>
  <si>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</si>
  <si>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</si>
  <si>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</si>
  <si>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</si>
  <si>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</si>
  <si>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</si>
  <si>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</si>
  <si>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</si>
  <si>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</si>
  <si>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</si>
  <si>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</si>
  <si>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</si>
  <si>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</si>
  <si>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</si>
  <si>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</si>
  <si>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</si>
  <si>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</si>
  <si>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</si>
  <si>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</si>
  <si>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</si>
  <si>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</si>
  <si>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</si>
  <si>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</si>
  <si>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</si>
  <si>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</si>
  <si>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</si>
  <si>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</si>
  <si>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</si>
  <si>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</si>
  <si>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</si>
  <si>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</si>
  <si>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</si>
  <si>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</si>
  <si>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</si>
  <si>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</si>
  <si>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</si>
  <si>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</si>
  <si>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</si>
  <si>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</si>
  <si>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</si>
  <si>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</si>
  <si>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</si>
  <si>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</si>
  <si>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</si>
  <si>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</si>
  <si>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</si>
  <si>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</si>
  <si>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</si>
  <si>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</si>
  <si>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</si>
  <si>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</si>
  <si>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</si>
  <si>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</si>
  <si>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</si>
  <si>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</si>
  <si>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</si>
  <si>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</si>
  <si>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</si>
  <si>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</si>
  <si>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</si>
  <si>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</si>
  <si>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</si>
  <si>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</si>
  <si>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</si>
  <si>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</si>
  <si>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</si>
  <si>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</si>
  <si>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</si>
  <si>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</si>
  <si>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</si>
  <si>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</si>
  <si>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</si>
  <si>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</si>
  <si>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</si>
  <si>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</si>
  <si>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</si>
  <si>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</si>
  <si>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</si>
  <si>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</si>
  <si>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</si>
  <si>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</si>
  <si>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</si>
  <si>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</si>
  <si>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</si>
  <si>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</si>
  <si>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</si>
  <si>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</si>
  <si>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</si>
  <si>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</si>
  <si>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</si>
  <si>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</si>
  <si>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</si>
  <si>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</si>
  <si>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</si>
  <si>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</si>
  <si>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</si>
  <si>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</si>
  <si>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</si>
  <si>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</si>
  <si>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</si>
  <si>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</si>
  <si>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</si>
  <si>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</si>
  <si>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</si>
  <si>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</si>
  <si>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</si>
  <si>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</si>
  <si>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</si>
  <si>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</si>
  <si>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</si>
  <si>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</si>
  <si>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</si>
  <si>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</si>
  <si>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</si>
  <si>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</si>
  <si>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</si>
  <si>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</si>
  <si>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</si>
  <si>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</si>
  <si>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</si>
  <si>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</si>
  <si>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</si>
  <si>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</si>
  <si>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</si>
  <si>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</si>
  <si>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</si>
  <si>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</si>
  <si>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</si>
  <si>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</si>
  <si>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</si>
  <si>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</si>
  <si>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</si>
  <si>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</si>
  <si>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</si>
  <si>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</si>
  <si>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</si>
  <si>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</si>
  <si>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</si>
  <si>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</si>
  <si>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</si>
  <si>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</si>
  <si>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</si>
  <si>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</si>
  <si>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</si>
  <si>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</si>
  <si>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</si>
  <si>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</si>
  <si>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</si>
  <si>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</si>
  <si>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</si>
  <si>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</si>
  <si>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</si>
  <si>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</si>
  <si>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</si>
  <si>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</si>
  <si>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</si>
  <si>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</si>
  <si>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</si>
  <si>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</si>
  <si>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</si>
  <si>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</si>
  <si>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</si>
  <si>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</si>
  <si>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</si>
  <si>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</si>
  <si>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</si>
  <si>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</si>
  <si>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</si>
  <si>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</si>
  <si>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</si>
  <si>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</si>
  <si>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</si>
  <si>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</si>
  <si>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</si>
  <si>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</si>
  <si>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</si>
  <si>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</si>
  <si>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</si>
  <si>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</si>
  <si>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</si>
  <si>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</si>
  <si>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</si>
  <si>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</si>
  <si>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</si>
  <si>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</si>
  <si>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</si>
  <si>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</si>
  <si>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</si>
  <si>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</si>
  <si>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</si>
  <si>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</si>
  <si>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</si>
  <si>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</si>
  <si>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</si>
  <si>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</si>
  <si>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</si>
  <si>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</si>
  <si>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</si>
  <si>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</si>
  <si>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</si>
  <si>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</si>
  <si>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</si>
  <si>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</si>
  <si>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</si>
  <si>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</si>
  <si>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</si>
  <si>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</si>
  <si>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</si>
  <si>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</si>
  <si>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</si>
  <si>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</si>
  <si>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</si>
  <si>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</si>
  <si>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</si>
  <si>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</si>
  <si>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</si>
  <si>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</si>
  <si>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</si>
  <si>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</si>
  <si>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</si>
  <si>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</si>
  <si>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</si>
  <si>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</si>
  <si>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</si>
  <si>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</si>
  <si>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</si>
  <si>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</si>
  <si>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</si>
  <si>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</si>
  <si>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</si>
  <si>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</si>
  <si>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</si>
  <si>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</si>
  <si>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</si>
  <si>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</si>
  <si>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</si>
  <si>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</si>
  <si>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</si>
  <si>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</si>
  <si>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</si>
  <si>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</si>
  <si>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</si>
  <si>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</si>
  <si>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</si>
  <si>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</si>
  <si>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</si>
  <si>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</si>
  <si>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</si>
  <si>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</si>
  <si>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</si>
  <si>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</si>
  <si>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</si>
  <si>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</si>
  <si>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</si>
  <si>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</si>
  <si>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</si>
  <si>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</si>
  <si>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</si>
  <si>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</si>
  <si>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</si>
  <si>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</si>
  <si>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</si>
  <si>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</si>
  <si>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</si>
  <si>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</si>
  <si>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</si>
  <si>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</si>
  <si>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</si>
  <si>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</si>
  <si>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</si>
  <si>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</si>
  <si>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</si>
  <si>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</si>
  <si>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</si>
  <si>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</si>
  <si>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</si>
  <si>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</si>
  <si>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</si>
  <si>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</si>
  <si>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</si>
  <si>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</si>
  <si>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</si>
  <si>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</si>
  <si>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</si>
  <si>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</si>
  <si>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</si>
  <si>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</si>
  <si>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</si>
  <si>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</si>
  <si>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</si>
  <si>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</si>
  <si>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</si>
  <si>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</si>
  <si>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</si>
  <si>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</si>
  <si>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</si>
  <si>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</si>
  <si>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</si>
  <si>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</si>
  <si>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</si>
  <si>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</si>
  <si>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</si>
  <si>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</si>
  <si>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</si>
  <si>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</si>
  <si>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</si>
  <si>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</si>
  <si>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</si>
  <si>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</si>
  <si>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</si>
  <si>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</si>
  <si>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</si>
  <si>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</si>
  <si>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</si>
  <si>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</si>
  <si>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</si>
  <si>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</si>
  <si>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</si>
  <si>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</si>
  <si>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</si>
  <si>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</si>
  <si>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</si>
  <si>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</si>
  <si>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</si>
  <si>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</si>
  <si>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</si>
  <si>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</si>
  <si>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</si>
  <si>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</si>
  <si>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</si>
  <si>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</si>
  <si>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</si>
  <si>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</si>
  <si>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</si>
  <si>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</si>
  <si>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</si>
  <si>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</si>
  <si>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</si>
  <si>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</si>
  <si>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</si>
  <si>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</si>
  <si>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</si>
  <si>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</si>
  <si>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</si>
  <si>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</si>
  <si>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</si>
  <si>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</si>
  <si>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</si>
  <si>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</si>
  <si>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</si>
  <si>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</si>
  <si>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</si>
  <si>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</si>
  <si>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</si>
  <si>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</si>
  <si>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</si>
  <si>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</si>
  <si>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</si>
  <si>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</si>
  <si>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</si>
  <si>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</si>
  <si>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</si>
  <si>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</si>
  <si>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</si>
  <si>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</si>
  <si>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</si>
  <si>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</si>
  <si>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</si>
  <si>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</si>
  <si>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</si>
  <si>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</si>
  <si>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</si>
  <si>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</si>
  <si>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</si>
  <si>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</si>
  <si>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</si>
  <si>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</si>
  <si>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</si>
  <si>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</si>
  <si>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</si>
  <si>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</si>
  <si>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</si>
  <si>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</si>
  <si>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</si>
  <si>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</si>
  <si>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</si>
  <si>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</si>
  <si>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</si>
  <si>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</si>
  <si>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</si>
  <si>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</si>
  <si>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</si>
  <si>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</si>
  <si>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</si>
  <si>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</si>
  <si>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</si>
  <si>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</si>
  <si>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</si>
  <si>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</si>
  <si>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</si>
  <si>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</si>
  <si>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</si>
  <si>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</si>
  <si>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</si>
  <si>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</si>
  <si>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</si>
  <si>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</si>
  <si>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</si>
  <si>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</si>
  <si>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</si>
  <si>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</si>
  <si>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</si>
  <si>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</si>
  <si>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</si>
  <si>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</si>
  <si>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</si>
  <si>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</si>
  <si>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</si>
  <si>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</si>
  <si>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</si>
  <si>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</si>
  <si>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</si>
  <si>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</si>
  <si>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</si>
  <si>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</si>
  <si>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</si>
  <si>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</si>
  <si>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</si>
  <si>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</si>
  <si>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</si>
  <si>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</si>
  <si>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</si>
  <si>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</si>
  <si>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</si>
  <si>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</si>
  <si>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</si>
  <si>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</si>
  <si>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</si>
  <si>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</si>
  <si>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</si>
  <si>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</si>
  <si>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</si>
  <si>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</si>
  <si>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</si>
  <si>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</si>
  <si>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</si>
  <si>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</si>
  <si>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</si>
  <si>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</si>
  <si>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</si>
  <si>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</si>
  <si>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</si>
  <si>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</si>
  <si>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</si>
  <si>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</si>
  <si>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</si>
  <si>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</si>
  <si>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</si>
  <si>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</si>
  <si>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</si>
  <si>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</si>
  <si>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</si>
  <si>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</si>
  <si>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</si>
  <si>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</si>
  <si>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</si>
  <si>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</si>
  <si>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</si>
  <si>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</si>
  <si>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</si>
  <si>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</si>
  <si>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</si>
  <si>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</si>
  <si>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</si>
  <si>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</si>
  <si>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</si>
  <si>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</si>
  <si>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</si>
  <si>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</si>
  <si>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</si>
  <si>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</si>
  <si>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</si>
  <si>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</si>
  <si>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</si>
  <si>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</si>
  <si>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</si>
  <si>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</si>
  <si>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</si>
  <si>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</si>
  <si>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</si>
  <si>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</si>
  <si>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</si>
  <si>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</si>
  <si>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</si>
  <si>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</si>
  <si>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</si>
  <si>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</si>
  <si>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</si>
  <si>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</si>
  <si>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</si>
  <si>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</si>
  <si>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</si>
  <si>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</si>
  <si>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</si>
  <si>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</si>
  <si>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</si>
  <si>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</si>
  <si>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</si>
  <si>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</si>
  <si>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</si>
  <si>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</si>
  <si>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</si>
  <si>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</si>
  <si>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</si>
  <si>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</si>
  <si>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</si>
  <si>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</si>
  <si>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</si>
  <si>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</si>
  <si>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</si>
  <si>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</si>
  <si>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</si>
  <si>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</si>
  <si>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</si>
  <si>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</si>
  <si>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</si>
  <si>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</si>
  <si>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</si>
  <si>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</si>
  <si>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</si>
  <si>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</si>
  <si>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</si>
  <si>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</si>
  <si>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</si>
  <si>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</si>
  <si>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</si>
  <si>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</si>
  <si>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</si>
  <si>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</si>
  <si>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</si>
  <si>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</si>
  <si>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</si>
  <si>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</si>
  <si>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</si>
  <si>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Cuota</t>
  </si>
  <si>
    <t>TOTALES</t>
  </si>
  <si>
    <t>Petén</t>
  </si>
  <si>
    <t>Quiché</t>
  </si>
  <si>
    <t>solola</t>
  </si>
  <si>
    <t>el progreso</t>
  </si>
  <si>
    <t>santa rosa</t>
  </si>
  <si>
    <t>san marcos</t>
  </si>
  <si>
    <t>alta verapaz</t>
  </si>
  <si>
    <t>isabal</t>
  </si>
  <si>
    <t>zacapa</t>
  </si>
  <si>
    <t>guatemala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</si>
</sst>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540A]* #,##0.00_ ;_-[$$-540A]* \-#,##0.00\ ;_-[$$-540A]* &quot;-&quot;??_ ;_-@_ "/>
    <numFmt numFmtId="165" formatCode="_-[$Q-100A]* #,##0.00_-;\-[$Q-100A]* #,##0.00_-;_-[$Q-100A]* &quot;-&quot;??_-;_-@_-"/>
  </numFmts>
  <fonts count="9"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b/>
      <sz val="10"/>
      <color theme="1"/>
      <name val="Calibri"/>
      <scheme val="minor"/>
    </font>
    <font>
      <sz val="10"/>
      <color theme="0"/>
      <name val="Calibri"/>
      <family val="2"/>
      <scheme val="minor"/>
    </font>
    <font>
      <b/>
      <sz val="10"/>
      <color theme="1"/>
      <name val="Calibri"/>
      <family val="2"/>
      <scheme val="minor"/>
    </font>
    <font>
      <b/>
      <sz val="10"/>
      <color theme="0"/>
      <name val="Calibri"/>
      <family val="2"/>
      <scheme val="minor"/>
    </font>
  </fonts>
  <fills count="6">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7" tint="0.79998168889431442"/>
        <bgColor indexed="64"/>
      </patternFill>
    </fill>
    <fill>
      <patternFill patternType="solid">
        <fgColor theme="8" tint="0.59999389629810485"/>
        <bgColor indexed="64"/>
      </patternFill>
    </fill>
  </fills>
  <borders count="13">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31">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5" fillId="4" borderId="6" xfId="0" applyFont="1" applyFill="1" applyBorder="1" applyAlignment="1"/>
    <xf numFmtId="165" fontId="0" fillId="0" borderId="7" xfId="0" applyNumberFormat="1" applyFont="1" applyBorder="1" applyAlignment="1"/>
    <xf numFmtId="0" fontId="0" fillId="0" borderId="8" xfId="0" applyFont="1" applyBorder="1" applyAlignment="1"/>
    <xf numFmtId="165" fontId="0" fillId="0" borderId="8" xfId="0" applyNumberFormat="1" applyFont="1" applyBorder="1" applyAlignment="1"/>
    <xf numFmtId="0" fontId="0" fillId="5" borderId="10" xfId="0" applyFont="1" applyFill="1" applyBorder="1" applyAlignment="1">
      <alignment horizontal="center" vertical="center"/>
    </xf>
    <xf numFmtId="0" fontId="0" fillId="5" borderId="11" xfId="0" applyFont="1" applyFill="1" applyBorder="1" applyAlignment="1">
      <alignment horizontal="center" vertical="center"/>
    </xf>
    <xf numFmtId="0" fontId="0" fillId="0" borderId="12" xfId="0" applyFont="1" applyBorder="1" applyAlignment="1">
      <alignment horizontal="center" vertical="center"/>
    </xf>
    <xf numFmtId="0" fontId="7" fillId="0" borderId="7" xfId="0" applyFont="1" applyBorder="1" applyAlignment="1"/>
    <xf numFmtId="0" fontId="7" fillId="0" borderId="5" xfId="0" applyFont="1" applyBorder="1" applyAlignment="1"/>
    <xf numFmtId="0" fontId="6" fillId="2" borderId="0" xfId="0" applyFont="1" applyFill="1" applyAlignment="1">
      <alignment horizontal="center" vertical="center"/>
    </xf>
    <xf numFmtId="0" fontId="8" fillId="3" borderId="9" xfId="0" applyFont="1" applyFill="1" applyBorder="1" applyAlignment="1">
      <alignment horizontal="center" vertical="center"/>
    </xf>
    <xf numFmtId="0" fontId="8" fillId="3" borderId="6" xfId="0" applyFont="1" applyFill="1" applyBorder="1" applyAlignment="1">
      <alignment horizontal="center" vertical="center"/>
    </xf>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2" activePane="bottomLeft" state="frozen"/>
      <selection pane="bottomLeft" activeCell="D2" sqref="D2"/>
    </sheetView>
  </sheetViews>
  <sheetFormatPr baseColWidth="10" defaultColWidth="14.285156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18"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workbookViewId="0">
      <selection activeCell="B6" sqref="B6"/>
    </sheetView>
  </sheetViews>
  <sheetFormatPr baseColWidth="10" defaultColWidth="11.85546875" defaultRowHeight="12.75" x14ac:dyDescent="0.2"/>
  <cols>
    <col min="1" max="1" width="15.5703125" customWidth="1"/>
    <col min="3" max="3" width="16.5703125" customWidth="1"/>
  </cols>
  <sheetData>
    <row r="1" spans="1:3" x14ac:dyDescent="0.2">
      <c r="A1" s="28" t="s">
        <v>15878</v>
      </c>
      <c r="B1" s="29" t="s">
        <v>42</v>
      </c>
      <c r="C1" s="30"/>
    </row>
    <row r="2" spans="1:3" x14ac:dyDescent="0.2">
      <c r="A2" s="28"/>
      <c r="B2" s="23" t="s">
        <v>180</v>
      </c>
      <c r="C2" s="24" t="s">
        <v>15879</v>
      </c>
    </row>
    <row r="3" spans="1:3" x14ac:dyDescent="0.2">
      <c r="A3" s="26" t="s">
        <v>15888</v>
      </c>
      <c r="B3" s="25">
        <f>COUNTIFS(Table_1[MERCADO],"Comercial",Table_1[ESTADO],"Alquiler",Table_1[DEPARTAMENTO],A3,Table_1[ACTIVO],"Activo")</f>
        <v>0</v>
      </c>
      <c r="C3" s="20">
        <f>SUMIFS(Table_1[PRECIO],Table_1[MERCADO],"Comercial",Table_1[ESTADO],"Alquiler",Table_1[DEPARTAMENTO],A3,Table_1[ACTIVO],"Activo")</f>
        <v>0</v>
      </c>
    </row>
    <row r="4" spans="1:3" x14ac:dyDescent="0.2">
      <c r="A4" s="27" t="s">
        <v>3637</v>
      </c>
      <c r="B4" s="25">
        <f>COUNTIFS(Table_1[MERCADO],"Comercial",Table_1[ESTADO],"Alquiler",Table_1[DEPARTAMENTO],A4,Table_1[ACTIVO],"Activo")</f>
        <v>1</v>
      </c>
      <c r="C4" s="20">
        <f>SUMIFS(DATA!D3:D18217,Table_1[MERCADO],"Comercial",Table_1[ESTADO],"Alquiler",Table_1[DEPARTAMENTO],A4,Table_1[ACTIVO],"Activo")</f>
        <v>103532.66</v>
      </c>
    </row>
    <row r="5" spans="1:3" x14ac:dyDescent="0.2">
      <c r="A5" s="27" t="s">
        <v>83</v>
      </c>
      <c r="B5" s="25">
        <v>900</v>
      </c>
      <c r="C5" s="20">
        <f>SUMIFS(DATA!D4:D18218,Table_1[MERCADO],"Comercial",Table_1[ESTADO],"Alquiler",Table_1[DEPARTAMENTO],A5,Table_1[ACTIVO],"Activo")</f>
        <v>1066900.56</v>
      </c>
    </row>
    <row r="6" spans="1:3" x14ac:dyDescent="0.2">
      <c r="A6" s="27" t="s">
        <v>394</v>
      </c>
      <c r="B6" s="25">
        <f>COUNTIFS(Table_1[MERCADO],"Comercial",Table_1[ESTADO],"Alquiler",Table_1[DEPARTAMENTO],A6,Table_1[ACTIVO],"Activo")</f>
        <v>4</v>
      </c>
      <c r="C6" s="20">
        <f>SUMIFS(DATA!D5:D18219,Table_1[MERCADO],"Comercial",Table_1[ESTADO],"Alquiler",Table_1[DEPARTAMENTO],A6,Table_1[ACTIVO],"Activo")</f>
        <v>648580</v>
      </c>
    </row>
    <row r="7" spans="1:3" x14ac:dyDescent="0.2">
      <c r="A7" s="27" t="s">
        <v>15883</v>
      </c>
      <c r="B7" s="25">
        <f>COUNTIFS(Table_1[MERCADO],"Comercial",Table_1[ESTADO],"Alquiler",Table_1[DEPARTAMENTO],A7,Table_1[ACTIVO],"Activo")</f>
        <v>0</v>
      </c>
      <c r="C7" s="20">
        <f>SUMIFS(DATA!D6:D18220,Table_1[MERCADO],"Comercial",Table_1[ESTADO],"Alquiler",Table_1[DEPARTAMENTO],A7,Table_1[ACTIVO],"Activo")</f>
        <v>0</v>
      </c>
    </row>
    <row r="8" spans="1:3" x14ac:dyDescent="0.2">
      <c r="A8" s="27" t="s">
        <v>15882</v>
      </c>
      <c r="B8" s="25">
        <f>COUNTIFS(Table_1[MERCADO],"Comercial",Table_1[ESTADO],"Alquiler",Table_1[DEPARTAMENTO],A8,Table_1[ACTIVO],"Activo")</f>
        <v>0</v>
      </c>
      <c r="C8" s="20">
        <f>SUMIFS(DATA!D7:D18221,Table_1[MERCADO],"Comercial",Table_1[ESTADO],"Alquiler",Table_1[DEPARTAMENTO],A8,Table_1[ACTIVO],"Activo")</f>
        <v>0</v>
      </c>
    </row>
    <row r="9" spans="1:3" x14ac:dyDescent="0.2">
      <c r="A9" s="27" t="s">
        <v>31</v>
      </c>
      <c r="B9" s="25">
        <v>230</v>
      </c>
      <c r="C9" s="20">
        <f>SUMIFS(DATA!D8:D18222,Table_1[MERCADO],"Comercial",Table_1[ESTADO],"Alquiler",Table_1[DEPARTAMENTO],A9,Table_1[ACTIVO],"Activo")</f>
        <v>6286746.2999999998</v>
      </c>
    </row>
    <row r="10" spans="1:3" x14ac:dyDescent="0.2">
      <c r="A10" s="27" t="s">
        <v>15889</v>
      </c>
      <c r="B10" s="25">
        <f>COUNTIFS(Table_1[MERCADO],"Comercial",Table_1[ESTADO],"Alquiler",Table_1[DEPARTAMENTO],A10,Table_1[ACTIVO],"Activo")</f>
        <v>1</v>
      </c>
      <c r="C10" s="20">
        <f>SUMIFS(DATA!D9:D18223,Table_1[MERCADO],"Comercial",Table_1[ESTADO],"Alquiler",Table_1[DEPARTAMENTO],A10,Table_1[ACTIVO],"Activo")</f>
        <v>678.98</v>
      </c>
    </row>
    <row r="11" spans="1:3" x14ac:dyDescent="0.2">
      <c r="A11" s="27" t="s">
        <v>3019</v>
      </c>
      <c r="B11" s="25">
        <f>COUNTIFS(Table_1[MERCADO],"Comercial",Table_1[ESTADO],"Alquiler",Table_1[DEPARTAMENTO],A11,Table_1[ACTIVO],"Activo")</f>
        <v>3</v>
      </c>
      <c r="C11" s="20">
        <f>SUMIFS(DATA!D10:D18224,Table_1[MERCADO],"Comercial",Table_1[ESTADO],"Alquiler",Table_1[DEPARTAMENTO],A11,Table_1[ACTIVO],"Activo")</f>
        <v>424941.67</v>
      </c>
    </row>
    <row r="12" spans="1:3" x14ac:dyDescent="0.2">
      <c r="A12" s="27" t="s">
        <v>15887</v>
      </c>
      <c r="B12" s="25">
        <f>COUNTIFS(Table_1[MERCADO],"Comercial",Table_1[ESTADO],"Alquiler",Table_1[DEPARTAMENTO],A12,Table_1[ACTIVO],"Activo")</f>
        <v>15</v>
      </c>
      <c r="C12" s="20">
        <f>SUMIFS(DATA!D11:D18225,Table_1[MERCADO],"Comercial",Table_1[ESTADO],"Alquiler",Table_1[DEPARTAMENTO],A12,Table_1[ACTIVO],"Activo")</f>
        <v>2752290.79</v>
      </c>
    </row>
    <row r="13" spans="1:3" x14ac:dyDescent="0.2">
      <c r="A13" s="27" t="s">
        <v>626</v>
      </c>
      <c r="B13" s="25">
        <f>COUNTIFS(Table_1[MERCADO],"Comercial",Table_1[ESTADO],"Alquiler",Table_1[DEPARTAMENTO],A13,Table_1[ACTIVO],"Activo")</f>
        <v>0</v>
      </c>
      <c r="C13" s="20">
        <f>SUMIFS(DATA!D12:D18226,Table_1[MERCADO],"Comercial",Table_1[ESTADO],"Alquiler",Table_1[DEPARTAMENTO],A13,Table_1[ACTIVO],"Activo")</f>
        <v>0</v>
      </c>
    </row>
    <row r="14" spans="1:3" x14ac:dyDescent="0.2">
      <c r="A14" s="27" t="s">
        <v>61</v>
      </c>
      <c r="B14" s="25">
        <f>COUNTIFS(Table_1[MERCADO],"Comercial",Table_1[ESTADO],"Alquiler",Table_1[DEPARTAMENTO],A14,Table_1[ACTIVO],"Activo")</f>
        <v>7</v>
      </c>
      <c r="C14" s="20">
        <f>SUMIFS(DATA!D13:D18227,Table_1[MERCADO],"Comercial",Table_1[ESTADO],"Alquiler",Table_1[DEPARTAMENTO],A14,Table_1[ACTIVO],"Activo")</f>
        <v>456465.8</v>
      </c>
    </row>
    <row r="15" spans="1:3" x14ac:dyDescent="0.2">
      <c r="A15" s="27" t="s">
        <v>15881</v>
      </c>
      <c r="B15" s="25">
        <f>COUNTIFS(Table_1[MERCADO],"Comercial",Table_1[ESTADO],"Alquiler",Table_1[DEPARTAMENTO],A15,Table_1[ACTIVO],"Activo")</f>
        <v>0</v>
      </c>
      <c r="C15" s="20">
        <f>SUMIFS(DATA!D14:D18228,Table_1[MERCADO],"Comercial",Table_1[ESTADO],"Alquiler",Table_1[DEPARTAMENTO],A15,Table_1[ACTIVO],"Activo")</f>
        <v>0</v>
      </c>
    </row>
    <row r="16" spans="1:3" x14ac:dyDescent="0.2">
      <c r="A16" s="27" t="s">
        <v>78</v>
      </c>
      <c r="B16" s="25">
        <v>15</v>
      </c>
      <c r="C16" s="20">
        <f>SUMIFS(DATA!D15:D18229,Table_1[MERCADO],"Comercial",Table_1[ESTADO],"Alquiler",Table_1[DEPARTAMENTO],A16,Table_1[ACTIVO],"Activo")</f>
        <v>1113582</v>
      </c>
    </row>
    <row r="17" spans="1:3" x14ac:dyDescent="0.2">
      <c r="A17" s="27" t="s">
        <v>70</v>
      </c>
      <c r="B17" s="25">
        <f>COUNTIFS(Table_1[MERCADO],"Comercial",Table_1[ESTADO],"Alquiler",Table_1[DEPARTAMENTO],A17,Table_1[ACTIVO],"Activo")</f>
        <v>6</v>
      </c>
      <c r="C17" s="20">
        <f>SUMIFS(DATA!D16:D18230,Table_1[MERCADO],"Comercial",Table_1[ESTADO],"Alquiler",Table_1[DEPARTAMENTO],A17,Table_1[ACTIVO],"Activo")</f>
        <v>689557.73</v>
      </c>
    </row>
    <row r="18" spans="1:3" x14ac:dyDescent="0.2">
      <c r="A18" s="27" t="s">
        <v>18</v>
      </c>
      <c r="B18" s="25">
        <v>40</v>
      </c>
      <c r="C18" s="20">
        <f>SUMIFS(DATA!D17:D18231,Table_1[MERCADO],"Comercial",Table_1[ESTADO],"Alquiler",Table_1[DEPARTAMENTO],A18,Table_1[ACTIVO],"Activo")</f>
        <v>2760598.0200000005</v>
      </c>
    </row>
    <row r="19" spans="1:3" x14ac:dyDescent="0.2">
      <c r="A19" s="27" t="s">
        <v>15885</v>
      </c>
      <c r="B19" s="25">
        <v>80</v>
      </c>
      <c r="C19" s="20">
        <f>SUMIFS(DATA!D18:D18232,Table_1[MERCADO],"Comercial",Table_1[ESTADO],"Alquiler",Table_1[DEPARTAMENTO],A19,Table_1[ACTIVO],"Activo")</f>
        <v>1055400</v>
      </c>
    </row>
    <row r="20" spans="1:3" x14ac:dyDescent="0.2">
      <c r="A20" s="27" t="s">
        <v>15886</v>
      </c>
      <c r="B20" s="25">
        <f>COUNTIFS(Table_1[MERCADO],"Comercial",Table_1[ESTADO],"Alquiler",Table_1[DEPARTAMENTO],A20,Table_1[ACTIVO],"Activo")</f>
        <v>0</v>
      </c>
      <c r="C20" s="20">
        <f>SUMIFS(DATA!D19:D18233,Table_1[MERCADO],"Comercial",Table_1[ESTADO],"Alquiler",Table_1[DEPARTAMENTO],A20,Table_1[ACTIVO],"Activo")</f>
        <v>0</v>
      </c>
    </row>
    <row r="21" spans="1:3" x14ac:dyDescent="0.2">
      <c r="A21" s="27" t="s">
        <v>15884</v>
      </c>
      <c r="B21" s="25">
        <v>5</v>
      </c>
      <c r="C21" s="20">
        <f>SUMIFS(DATA!D20:D18234,Table_1[MERCADO],"Comercial",Table_1[ESTADO],"Alquiler",Table_1[DEPARTAMENTO],A21,Table_1[ACTIVO],"Activo")</f>
        <v>2927447</v>
      </c>
    </row>
    <row r="22" spans="1:3" x14ac:dyDescent="0.2">
      <c r="A22" s="27" t="s">
        <v>504</v>
      </c>
      <c r="B22" s="25">
        <f>COUNTIFS(Table_1[MERCADO],"Comercial",Table_1[ESTADO],"Alquiler",Table_1[DEPARTAMENTO],A22,Table_1[ACTIVO],"Activo")</f>
        <v>11</v>
      </c>
      <c r="C22" s="20">
        <f>SUMIFS(DATA!D21:D18235,Table_1[MERCADO],"Comercial",Table_1[ESTADO],"Alquiler",Table_1[DEPARTAMENTO],A22,Table_1[ACTIVO],"Activo")</f>
        <v>3188395.08</v>
      </c>
    </row>
    <row r="23" spans="1:3" x14ac:dyDescent="0.2">
      <c r="A23" s="27" t="s">
        <v>6792</v>
      </c>
      <c r="B23" s="25">
        <f>COUNTIFS(Table_1[MERCADO],"Comercial",Table_1[ESTADO],"Alquiler",Table_1[DEPARTAMENTO],A23,Table_1[ACTIVO],"Activo")</f>
        <v>0</v>
      </c>
      <c r="C23" s="20">
        <f>SUMIFS(DATA!D22:D18236,Table_1[MERCADO],"Comercial",Table_1[ESTADO],"Alquiler",Table_1[DEPARTAMENTO],A23,Table_1[ACTIVO],"Activo")</f>
        <v>0</v>
      </c>
    </row>
    <row r="24" spans="1:3" x14ac:dyDescent="0.2">
      <c r="A24" s="27" t="s">
        <v>15890</v>
      </c>
      <c r="B24" s="25">
        <v>95</v>
      </c>
      <c r="C24" s="20">
        <f>SUMIFS(DATA!D23:D18237,Table_1[MERCADO],"Comercial",Table_1[ESTADO],"Alquiler",Table_1[DEPARTAMENTO],A24,Table_1[ACTIVO],"Activo")</f>
        <v>138864596.29999995</v>
      </c>
    </row>
    <row r="25" spans="1:3" x14ac:dyDescent="0.2">
      <c r="A25" s="19" t="s">
        <v>15880</v>
      </c>
      <c r="B25" s="21">
        <f>SUM(B3:B24)</f>
        <v>1413</v>
      </c>
      <c r="C25" s="22">
        <f>SUM(C2:C24)</f>
        <v>162339712.88999996</v>
      </c>
    </row>
  </sheetData>
  <mergeCells count="2">
    <mergeCell ref="A1:A2"/>
    <mergeCell ref="B1:C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Adriana Yaneth Muy</cp:lastModifiedBy>
  <dcterms:created xsi:type="dcterms:W3CDTF">2025-09-06T16:40:25Z</dcterms:created>
  <dcterms:modified xsi:type="dcterms:W3CDTF">2025-09-21T04:39:29Z</dcterms:modified>
  <cp:category>Centro GNet</cp:category>
  <cp:contentStatus>Centro GNet</cp:contentStatus>
</cp:coreProperties>
</file>