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5" i="1" l="1"/>
  <c r="H126" i="1"/>
  <c r="H127" i="1"/>
  <c r="H128" i="1"/>
  <c r="H129" i="1"/>
  <c r="H130" i="1"/>
  <c r="H124" i="1"/>
  <c r="I124" i="1"/>
  <c r="I125" i="1"/>
  <c r="I126" i="1"/>
  <c r="I127" i="1"/>
  <c r="I128" i="1"/>
  <c r="I129" i="1"/>
  <c r="J4" i="1"/>
  <c r="F2" i="1"/>
  <c r="G129" i="1" s="1"/>
  <c r="F3" i="1"/>
  <c r="G126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G124" i="1" l="1"/>
  <c r="G128" i="1"/>
  <c r="G130" i="1"/>
  <c r="G127" i="1"/>
  <c r="G125" i="1"/>
</calcChain>
</file>

<file path=xl/sharedStrings.xml><?xml version="1.0" encoding="utf-8"?>
<sst xmlns="http://schemas.openxmlformats.org/spreadsheetml/2006/main" count="215" uniqueCount="167">
  <si>
    <t>ID</t>
  </si>
  <si>
    <t>Alumno</t>
  </si>
  <si>
    <t>Grado</t>
  </si>
  <si>
    <t>ID Tema</t>
  </si>
  <si>
    <t>Grupo</t>
  </si>
  <si>
    <t>Tema</t>
  </si>
  <si>
    <t>Bin Pichillá, Edwin Antonio</t>
  </si>
  <si>
    <t>Grupo 01</t>
  </si>
  <si>
    <t>Aguilar Ruano, Rudy de Jesús</t>
  </si>
  <si>
    <t>Aguilar Zuleta, Byron Estuardo</t>
  </si>
  <si>
    <t>Andrés Andrés, Yunior Losantos</t>
  </si>
  <si>
    <t>Castellanos Alvizurez, José Fernando</t>
  </si>
  <si>
    <t>Blanco Hernández, Katherin Guadalupe</t>
  </si>
  <si>
    <t>Mejía Batres, Edwin Josué</t>
  </si>
  <si>
    <t>Castellanos Monterroso, Diego José Alberto</t>
  </si>
  <si>
    <t>Castellanos Monterroso, William Emanuel</t>
  </si>
  <si>
    <t>Acabal Tzoy, José Benjamin</t>
  </si>
  <si>
    <t>Cruz Revolorio, Alisson Daniela</t>
  </si>
  <si>
    <t>Contreras Ruano, Sandra Nohemi</t>
  </si>
  <si>
    <t>Grupo 03</t>
  </si>
  <si>
    <t>Donis Agreda, Delmar Dahir Yeremy</t>
  </si>
  <si>
    <t>Escobar Pichillá , César Luis</t>
  </si>
  <si>
    <t>Estrada Carrera, Susan Odalis</t>
  </si>
  <si>
    <t>Estrada Cifuentes , Chris Bradley</t>
  </si>
  <si>
    <t>Fajardo García , Angel Gabriel</t>
  </si>
  <si>
    <t>Garcia Donis, Edras de Jesús</t>
  </si>
  <si>
    <t>Gramajo Aguilar , Anderson Josué</t>
  </si>
  <si>
    <t>Hernandez Blanco, Darwin Emanuel</t>
  </si>
  <si>
    <t>Hernández Herrera, Brandon Estiv</t>
  </si>
  <si>
    <t>Herrera Aguilar, Omar de Jesús</t>
  </si>
  <si>
    <t>Huite, Kevin Alexander</t>
  </si>
  <si>
    <t>Navarro Revolorio, Yessi Maribel</t>
  </si>
  <si>
    <t>Ramirez Pichillá, Celeste María del José</t>
  </si>
  <si>
    <t>López Jolón , Rubén Arturo</t>
  </si>
  <si>
    <t>Mayén Mejía, Fátima Dulce María</t>
  </si>
  <si>
    <t>De La Vega Marroquín, Darlín Alíson Fernanda</t>
  </si>
  <si>
    <t>Lemus Chacón , Juan Alberto</t>
  </si>
  <si>
    <t>Mejía Vásquez, Kevin Alejandro</t>
  </si>
  <si>
    <t>Lemus Ortiz, Génesis Eliceth</t>
  </si>
  <si>
    <t>Grupo 06</t>
  </si>
  <si>
    <t>Mejía Chávez , Stehisi Aymar</t>
  </si>
  <si>
    <t>Morales Pichillá , Madelein Lisset</t>
  </si>
  <si>
    <t>Monterroso Torres, Jonathan José</t>
  </si>
  <si>
    <t>Grupo 08</t>
  </si>
  <si>
    <t>Ramírez Castellanos, Emily Rocío</t>
  </si>
  <si>
    <t>Salazar Alvizures, Leonardo Mixrain</t>
  </si>
  <si>
    <t>Olivares Mejía, Brayan Alexander</t>
  </si>
  <si>
    <t>Orantes Fajardo , Yefrin Edmilson</t>
  </si>
  <si>
    <t>Ortíz Fajardo, Astrid Flor de María</t>
  </si>
  <si>
    <t>Ortíz Mejía, Jennifer Dulce María</t>
  </si>
  <si>
    <t>Ortiz Mejia, Keitlin Estefania</t>
  </si>
  <si>
    <t>Ortíz Rodas , Eddy Osberto</t>
  </si>
  <si>
    <t>Morales del Cid, Bisleydy Fernanda</t>
  </si>
  <si>
    <t>Grupo 09</t>
  </si>
  <si>
    <t>Ramírez Castellanos, Rocío Andreina</t>
  </si>
  <si>
    <t>Ramírez Salazar, Tatiana</t>
  </si>
  <si>
    <t>Pérez Corado, Jenifer María de los Ángeles</t>
  </si>
  <si>
    <t>Pichillá Mejía, Kevin David</t>
  </si>
  <si>
    <t>Pichillá Pichillá , Cristopher Alejandro</t>
  </si>
  <si>
    <t>Pineda Herrarte, Weyner Alexander</t>
  </si>
  <si>
    <t>Privado Garcia, Juan David</t>
  </si>
  <si>
    <t>Oscal Aguilar, Wilson Alfredo</t>
  </si>
  <si>
    <t>Grupo 10</t>
  </si>
  <si>
    <t>Quevedo Revolorio, Carlos Roberto</t>
  </si>
  <si>
    <t>Quevedo Revolorio, Victor Hugo</t>
  </si>
  <si>
    <t>Ramírez Abrego , Laura Azucena</t>
  </si>
  <si>
    <t>Rodas Barillas, Luis Angel Antonio</t>
  </si>
  <si>
    <t>Ramírez Betancourt, Francisco Emanuel</t>
  </si>
  <si>
    <t>Rodas Sian , Jeshua Ivan</t>
  </si>
  <si>
    <t>Muy De La Rosa, Adriana Yanet</t>
  </si>
  <si>
    <t>Grupo 11</t>
  </si>
  <si>
    <t>Salvatierra Martinez, Ana Lucia</t>
  </si>
  <si>
    <t>Victorio García, Sharon Abigail</t>
  </si>
  <si>
    <t>Yan Mejía, Isabel Antonia</t>
  </si>
  <si>
    <t>Puaque Yumán , Elvis Danilo</t>
  </si>
  <si>
    <t>Morales Ramirez, Irania Rosibel</t>
  </si>
  <si>
    <t>Grupo 13</t>
  </si>
  <si>
    <t>Rodas Fajardo , Emeri Dayana</t>
  </si>
  <si>
    <t>Oscal Revolorio, Luis Rene</t>
  </si>
  <si>
    <t>Rodriguez Marroquin , Luis Fernando</t>
  </si>
  <si>
    <t>Rojas Pichillá, Fredy Alexander</t>
  </si>
  <si>
    <t>Ramírez Carrera, Ana Luisa</t>
  </si>
  <si>
    <t>Salazar López, Erick Francisco</t>
  </si>
  <si>
    <t>Pérez Corado, Brayan Eduardo</t>
  </si>
  <si>
    <t>Santos García, Carmen Yuliana</t>
  </si>
  <si>
    <t>Ticún Cabrera , Erick Samuel</t>
  </si>
  <si>
    <t>Tunque Yol, Angel Antonio</t>
  </si>
  <si>
    <t>Urizar Aguilar , Esdras Samuel</t>
  </si>
  <si>
    <t>Ramírez Agustín , Sherlin Dariana</t>
  </si>
  <si>
    <t>Grupo 15</t>
  </si>
  <si>
    <t>Ramos Gonzales , Lidia Del Carmen</t>
  </si>
  <si>
    <t>Aguilar Miranda, José Fernando</t>
  </si>
  <si>
    <t>Aguilar Yuman, Reynita del Carmen</t>
  </si>
  <si>
    <t>Arrecis Puaque, Helen Daniela</t>
  </si>
  <si>
    <t>Barbero Castellanos, Cristopher Emanuel</t>
  </si>
  <si>
    <t>Barrientos García, Laydi Yomaida</t>
  </si>
  <si>
    <t>Blanco Fajardo, Héctor Wilfredo</t>
  </si>
  <si>
    <t>De Paz Donis, Marlen Rubí</t>
  </si>
  <si>
    <t>Donis Hernández, Frack Alexander</t>
  </si>
  <si>
    <t>Donis Herrera, Estefany Fabiola</t>
  </si>
  <si>
    <t>Donis Yumán, Sender Ariel</t>
  </si>
  <si>
    <t>Esquivel Tunchez, Sicely Jeaneth</t>
  </si>
  <si>
    <t>Estrada Suazo, Marlen Aranza</t>
  </si>
  <si>
    <t>Gálvez Ramírez, Reni de Jesús</t>
  </si>
  <si>
    <t>Garcia Escobar, Danna Belén</t>
  </si>
  <si>
    <t>Gil Guillén, Yenifer Danessa</t>
  </si>
  <si>
    <t>González González, Fernanda Analy</t>
  </si>
  <si>
    <t>Guillen Ramírez, Nestor Adolfo</t>
  </si>
  <si>
    <t>Guitz Jolon, Brayan Atruro</t>
  </si>
  <si>
    <t>Hernandez Pichilla, Adriana Isabela</t>
  </si>
  <si>
    <t>López Cardona, Jacquelinne Ana Laura</t>
  </si>
  <si>
    <t>López Paniagua, Luis Mario</t>
  </si>
  <si>
    <t>López Pichillá, José Genaro</t>
  </si>
  <si>
    <t>Lopez Quevedo, Isaú Marco Antonio</t>
  </si>
  <si>
    <t>Martinez Ruano, Cinthia Anahi</t>
  </si>
  <si>
    <t>Mayen Hernandez, Denis Abismael</t>
  </si>
  <si>
    <t>Mejia Ramirez, Deilin Adileidi</t>
  </si>
  <si>
    <t>Molina Puaque, Erlin Marelis</t>
  </si>
  <si>
    <t>Navarro Caal, Melanny Fernanda</t>
  </si>
  <si>
    <t>Ochoa Fajardo, Yeimi Guadalupe Damaris</t>
  </si>
  <si>
    <t>Ortega Jolon , Juan José</t>
  </si>
  <si>
    <t>Ortiz Galdamez, Sebastián Andreé</t>
  </si>
  <si>
    <t>Ortiz Yan, Jefferson Roberto</t>
  </si>
  <si>
    <t>Osorio Mejía, Evelyn Magaly</t>
  </si>
  <si>
    <t>Paniagua Martínez, Selvin Giovanni</t>
  </si>
  <si>
    <t>Paniagua Monrroy, Ana Lucia</t>
  </si>
  <si>
    <t>Pichillá Peláez, Yenifer Alejandra</t>
  </si>
  <si>
    <t>Rafael Castellanos, Juan Argenis</t>
  </si>
  <si>
    <t>Ramírez Aquino, Andrea Guadalupe</t>
  </si>
  <si>
    <t>Ramírez Aquino, Cristopher Guadalupe</t>
  </si>
  <si>
    <t>Revolorio García, Karla María</t>
  </si>
  <si>
    <t>Rivas Gil, Miguel Angel</t>
  </si>
  <si>
    <t>Santana Nájera, Madelin Marisol</t>
  </si>
  <si>
    <t>Suazo Pérez, Lesli Yaneth</t>
  </si>
  <si>
    <t>Valenzuela Ramírez, Keily Dayani</t>
  </si>
  <si>
    <t>PacMan</t>
  </si>
  <si>
    <t>Totito</t>
  </si>
  <si>
    <t>Memoria</t>
  </si>
  <si>
    <t>Ahorcado</t>
  </si>
  <si>
    <t>Letras</t>
  </si>
  <si>
    <t>Snake</t>
  </si>
  <si>
    <t>Adivina</t>
  </si>
  <si>
    <t>Pts A</t>
  </si>
  <si>
    <t>Pts B</t>
  </si>
  <si>
    <t>Cantidad Individual</t>
  </si>
  <si>
    <t>ID_Tema</t>
  </si>
  <si>
    <t>Grupo 16</t>
  </si>
  <si>
    <t>Grupo 17</t>
  </si>
  <si>
    <t>Grupo 18</t>
  </si>
  <si>
    <t>Grupo 19</t>
  </si>
  <si>
    <t>Grupo 20</t>
  </si>
  <si>
    <t>Grupo 14</t>
  </si>
  <si>
    <t>Grupo 12</t>
  </si>
  <si>
    <t>Grupo 23</t>
  </si>
  <si>
    <t>Grupo 21</t>
  </si>
  <si>
    <t>Grupo 22</t>
  </si>
  <si>
    <t>Grupo 24</t>
  </si>
  <si>
    <t>Grupo 25</t>
  </si>
  <si>
    <t>Grupo 26</t>
  </si>
  <si>
    <t>Grupo 27</t>
  </si>
  <si>
    <t>Grupo 28</t>
  </si>
  <si>
    <t>Grupo 29</t>
  </si>
  <si>
    <t>Grupo 30</t>
  </si>
  <si>
    <t>Grupo 04</t>
  </si>
  <si>
    <t>Grupo 05</t>
  </si>
  <si>
    <t>Grupo 07</t>
  </si>
  <si>
    <t>Grupo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</si>
</sst>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H121" totalsRowShown="0" headerRowDxfId="10" dataDxfId="9" tableBorderDxfId="8">
  <autoFilter ref="A1:H121"/>
  <sortState ref="A2:G77">
    <sortCondition ref="E1:E121"/>
  </sortState>
  <tableColumns count="8">
    <tableColumn id="1" name="ID" dataDxfId="7"/>
    <tableColumn id="2" name="Alumno" dataDxfId="6"/>
    <tableColumn id="3" name="Grado" dataDxfId="5"/>
    <tableColumn id="11" name="ID Tema" dataDxfId="4"/>
    <tableColumn id="12" name="Grupo" dataDxfId="3"/>
    <tableColumn id="13" name="Tema" dataDxfId="0">
      <calculatedColumnFormula>IFERROR(VLOOKUP(Tabla1[[#This Row],[ID Tema]],E$124:F$130,2,FALSE)," ")</calculatedColumnFormula>
    </tableColumn>
    <tableColumn id="14" name="Pts A" dataDxfId="2"/>
    <tableColumn id="15" name="Pts B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0"/>
  <sheetViews>
    <sheetView tabSelected="1" topLeftCell="A104" zoomScale="85" zoomScaleNormal="85" workbookViewId="0">
      <selection activeCell="H126" sqref="H126"/>
    </sheetView>
  </sheetViews>
  <sheetFormatPr baseColWidth="10" defaultRowHeight="15" x14ac:dyDescent="0.25"/>
  <cols>
    <col min="2" max="2" width="41.5703125" bestFit="1" customWidth="1"/>
    <col min="5" max="5" width="19.28515625" bestFit="1" customWidth="1"/>
    <col min="6" max="6" width="18.140625" customWidth="1"/>
    <col min="7" max="7" width="22.140625" bestFit="1" customWidth="1"/>
    <col min="8" max="8" width="21.7109375" bestFit="1" customWidth="1"/>
    <col min="9" max="10" width="11.85546875" bestFit="1" customWidth="1"/>
  </cols>
  <sheetData>
    <row r="1" spans="1:1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4" t="s">
        <v>142</v>
      </c>
      <c r="H1" s="4" t="s">
        <v>143</v>
      </c>
    </row>
    <row r="2" spans="1:10" x14ac:dyDescent="0.25">
      <c r="A2" s="6">
        <v>2313</v>
      </c>
      <c r="B2" s="7" t="s">
        <v>6</v>
      </c>
      <c r="C2" s="10">
        <v>4</v>
      </c>
      <c r="D2" s="4">
        <v>6</v>
      </c>
      <c r="E2" s="5" t="s">
        <v>7</v>
      </c>
      <c r="F2" s="5" t="str">
        <f>IFERROR(VLOOKUP(Tabla1[[#This Row],[ID Tema]],E$124:F$130,2,FALSE)," ")</f>
        <v>Snake</v>
      </c>
      <c r="G2" s="4">
        <v>100</v>
      </c>
      <c r="H2" s="4">
        <v>100</v>
      </c>
    </row>
    <row r="3" spans="1:10" x14ac:dyDescent="0.25">
      <c r="A3" s="6">
        <v>2376</v>
      </c>
      <c r="B3" s="7" t="s">
        <v>8</v>
      </c>
      <c r="C3" s="10">
        <v>4</v>
      </c>
      <c r="D3" s="4"/>
      <c r="E3" s="5"/>
      <c r="F3" s="4" t="str">
        <f>IFERROR(VLOOKUP(Tabla1[[#This Row],[ID Tema]],E$124:F$130,2,FALSE)," ")</f>
        <v xml:space="preserve"> </v>
      </c>
      <c r="G3" s="4"/>
      <c r="H3" s="4"/>
    </row>
    <row r="4" spans="1:10" x14ac:dyDescent="0.25">
      <c r="A4" s="6">
        <v>2380</v>
      </c>
      <c r="B4" s="7" t="s">
        <v>9</v>
      </c>
      <c r="C4" s="10">
        <v>4</v>
      </c>
      <c r="D4" s="4"/>
      <c r="E4" s="5"/>
      <c r="F4" s="4" t="str">
        <f>IFERROR(VLOOKUP(Tabla1[[#This Row],[ID Tema]],E$124:F$130,2,FALSE)," ")</f>
        <v xml:space="preserve"> </v>
      </c>
      <c r="G4" s="4"/>
      <c r="H4" s="4"/>
      <c r="J4">
        <f>COUNTIFS(E2:E16,"Grupo 01",F2:F16,"Snake")</f>
        <v>3</v>
      </c>
    </row>
    <row r="5" spans="1:10" x14ac:dyDescent="0.25">
      <c r="A5" s="6">
        <v>2396</v>
      </c>
      <c r="B5" s="7" t="s">
        <v>10</v>
      </c>
      <c r="C5" s="10">
        <v>4</v>
      </c>
      <c r="D5" s="4"/>
      <c r="E5" s="5"/>
      <c r="F5" s="4" t="str">
        <f>IFERROR(VLOOKUP(Tabla1[[#This Row],[ID Tema]],E$124:F$130,2,FALSE)," ")</f>
        <v xml:space="preserve"> </v>
      </c>
      <c r="G5" s="4"/>
      <c r="H5" s="4"/>
    </row>
    <row r="6" spans="1:10" x14ac:dyDescent="0.25">
      <c r="A6" s="6">
        <v>2323</v>
      </c>
      <c r="B6" s="7" t="s">
        <v>11</v>
      </c>
      <c r="C6" s="10">
        <v>4</v>
      </c>
      <c r="D6" s="4">
        <v>6</v>
      </c>
      <c r="E6" s="5" t="s">
        <v>7</v>
      </c>
      <c r="F6" s="5" t="str">
        <f>IFERROR(VLOOKUP(Tabla1[[#This Row],[ID Tema]],E$124:F$130,2,FALSE)," ")</f>
        <v>Snake</v>
      </c>
      <c r="G6" s="4">
        <v>100</v>
      </c>
      <c r="H6" s="4">
        <v>100</v>
      </c>
    </row>
    <row r="7" spans="1:10" x14ac:dyDescent="0.25">
      <c r="A7" s="6">
        <v>2327</v>
      </c>
      <c r="B7" s="7" t="s">
        <v>12</v>
      </c>
      <c r="C7" s="10">
        <v>4</v>
      </c>
      <c r="D7" s="4"/>
      <c r="E7" s="5"/>
      <c r="F7" s="4" t="str">
        <f>IFERROR(VLOOKUP(Tabla1[[#This Row],[ID Tema]],E$124:F$130,2,FALSE)," ")</f>
        <v xml:space="preserve"> </v>
      </c>
      <c r="G7" s="4"/>
      <c r="H7" s="4"/>
    </row>
    <row r="8" spans="1:10" x14ac:dyDescent="0.25">
      <c r="A8" s="6">
        <v>2385</v>
      </c>
      <c r="B8" s="7" t="s">
        <v>13</v>
      </c>
      <c r="C8" s="10">
        <v>4</v>
      </c>
      <c r="D8" s="4">
        <v>6</v>
      </c>
      <c r="E8" s="5" t="s">
        <v>7</v>
      </c>
      <c r="F8" s="5" t="str">
        <f>IFERROR(VLOOKUP(Tabla1[[#This Row],[ID Tema]],E$124:F$130,2,FALSE)," ")</f>
        <v>Snake</v>
      </c>
      <c r="G8" s="4">
        <v>100</v>
      </c>
      <c r="H8" s="4">
        <v>100</v>
      </c>
    </row>
    <row r="9" spans="1:10" x14ac:dyDescent="0.25">
      <c r="A9" s="6">
        <v>1967</v>
      </c>
      <c r="B9" s="7" t="s">
        <v>14</v>
      </c>
      <c r="C9" s="10">
        <v>4</v>
      </c>
      <c r="D9" s="4"/>
      <c r="E9" s="5"/>
      <c r="F9" s="4" t="str">
        <f>IFERROR(VLOOKUP(Tabla1[[#This Row],[ID Tema]],E$124:F$130,2,FALSE)," ")</f>
        <v xml:space="preserve"> </v>
      </c>
      <c r="G9" s="4"/>
      <c r="H9" s="4"/>
    </row>
    <row r="10" spans="1:10" x14ac:dyDescent="0.25">
      <c r="A10" s="6">
        <v>2159</v>
      </c>
      <c r="B10" s="7" t="s">
        <v>15</v>
      </c>
      <c r="C10" s="10">
        <v>4</v>
      </c>
      <c r="D10" s="4"/>
      <c r="E10" s="5"/>
      <c r="F10" s="4" t="str">
        <f>IFERROR(VLOOKUP(Tabla1[[#This Row],[ID Tema]],E$124:F$130,2,FALSE)," ")</f>
        <v xml:space="preserve"> </v>
      </c>
      <c r="G10" s="4"/>
      <c r="H10" s="4"/>
    </row>
    <row r="11" spans="1:10" x14ac:dyDescent="0.25">
      <c r="A11" s="6">
        <v>2497</v>
      </c>
      <c r="B11" s="7" t="s">
        <v>16</v>
      </c>
      <c r="C11" s="10">
        <v>4</v>
      </c>
      <c r="D11" s="4">
        <v>4</v>
      </c>
      <c r="E11" s="5" t="s">
        <v>166</v>
      </c>
      <c r="F11" s="5" t="str">
        <f>IFERROR(VLOOKUP(Tabla1[[#This Row],[ID Tema]],E$124:F$130,2,FALSE)," ")</f>
        <v>Ahorcado</v>
      </c>
      <c r="G11" s="4">
        <v>100</v>
      </c>
      <c r="H11" s="4">
        <v>0</v>
      </c>
    </row>
    <row r="12" spans="1:10" x14ac:dyDescent="0.25">
      <c r="A12" s="6">
        <v>2371</v>
      </c>
      <c r="B12" s="7" t="s">
        <v>17</v>
      </c>
      <c r="C12" s="10">
        <v>4</v>
      </c>
      <c r="D12" s="4"/>
      <c r="E12" s="5"/>
      <c r="F12" s="4" t="str">
        <f>IFERROR(VLOOKUP(Tabla1[[#This Row],[ID Tema]],E$124:F$130,2,FALSE)," ")</f>
        <v xml:space="preserve"> </v>
      </c>
      <c r="G12" s="4"/>
      <c r="H12" s="4"/>
    </row>
    <row r="13" spans="1:10" x14ac:dyDescent="0.25">
      <c r="A13" s="6">
        <v>2387</v>
      </c>
      <c r="B13" s="7" t="s">
        <v>18</v>
      </c>
      <c r="C13" s="10">
        <v>4</v>
      </c>
      <c r="D13" s="4">
        <v>4</v>
      </c>
      <c r="E13" s="5" t="s">
        <v>19</v>
      </c>
      <c r="F13" s="5" t="str">
        <f>IFERROR(VLOOKUP(Tabla1[[#This Row],[ID Tema]],E$124:F$130,2,FALSE)," ")</f>
        <v>Ahorcado</v>
      </c>
      <c r="G13" s="4">
        <v>100</v>
      </c>
      <c r="H13" s="4">
        <v>75</v>
      </c>
    </row>
    <row r="14" spans="1:10" x14ac:dyDescent="0.25">
      <c r="A14" s="6">
        <v>2375</v>
      </c>
      <c r="B14" s="7" t="s">
        <v>20</v>
      </c>
      <c r="C14" s="10">
        <v>4</v>
      </c>
      <c r="D14" s="4"/>
      <c r="E14" s="5"/>
      <c r="F14" s="4" t="str">
        <f>IFERROR(VLOOKUP(Tabla1[[#This Row],[ID Tema]],E$124:F$130,2,FALSE)," ")</f>
        <v xml:space="preserve"> </v>
      </c>
      <c r="G14" s="4"/>
      <c r="H14" s="4"/>
    </row>
    <row r="15" spans="1:10" x14ac:dyDescent="0.25">
      <c r="A15" s="6">
        <v>1766</v>
      </c>
      <c r="B15" s="7" t="s">
        <v>21</v>
      </c>
      <c r="C15" s="10">
        <v>4</v>
      </c>
      <c r="D15" s="4"/>
      <c r="E15" s="5"/>
      <c r="F15" s="4" t="str">
        <f>IFERROR(VLOOKUP(Tabla1[[#This Row],[ID Tema]],E$124:F$130,2,FALSE)," ")</f>
        <v xml:space="preserve"> </v>
      </c>
      <c r="G15" s="4"/>
      <c r="H15" s="4"/>
    </row>
    <row r="16" spans="1:10" x14ac:dyDescent="0.25">
      <c r="A16" s="6">
        <v>1767</v>
      </c>
      <c r="B16" s="7" t="s">
        <v>22</v>
      </c>
      <c r="C16" s="10">
        <v>4</v>
      </c>
      <c r="D16" s="4"/>
      <c r="E16" s="5"/>
      <c r="F16" s="4" t="str">
        <f>IFERROR(VLOOKUP(Tabla1[[#This Row],[ID Tema]],E$124:F$130,2,FALSE)," ")</f>
        <v xml:space="preserve"> </v>
      </c>
      <c r="G16" s="4"/>
      <c r="H16" s="4"/>
    </row>
    <row r="17" spans="1:8" x14ac:dyDescent="0.25">
      <c r="A17" s="6">
        <v>1792</v>
      </c>
      <c r="B17" s="7" t="s">
        <v>23</v>
      </c>
      <c r="C17" s="10">
        <v>4</v>
      </c>
      <c r="D17" s="4"/>
      <c r="E17" s="5"/>
      <c r="F17" s="4" t="str">
        <f>IFERROR(VLOOKUP(Tabla1[[#This Row],[ID Tema]],E$124:F$130,2,FALSE)," ")</f>
        <v xml:space="preserve"> </v>
      </c>
      <c r="G17" s="4"/>
      <c r="H17" s="4"/>
    </row>
    <row r="18" spans="1:8" x14ac:dyDescent="0.25">
      <c r="A18" s="6">
        <v>1819</v>
      </c>
      <c r="B18" s="7" t="s">
        <v>24</v>
      </c>
      <c r="C18" s="10">
        <v>4</v>
      </c>
      <c r="D18" s="4"/>
      <c r="E18" s="5"/>
      <c r="F18" s="4" t="str">
        <f>IFERROR(VLOOKUP(Tabla1[[#This Row],[ID Tema]],E$124:F$130,2,FALSE)," ")</f>
        <v xml:space="preserve"> </v>
      </c>
      <c r="G18" s="4"/>
      <c r="H18" s="4"/>
    </row>
    <row r="19" spans="1:8" x14ac:dyDescent="0.25">
      <c r="A19" s="6">
        <v>2377</v>
      </c>
      <c r="B19" s="7" t="s">
        <v>25</v>
      </c>
      <c r="C19" s="10">
        <v>4</v>
      </c>
      <c r="D19" s="4"/>
      <c r="E19" s="5"/>
      <c r="F19" s="4" t="str">
        <f>IFERROR(VLOOKUP(Tabla1[[#This Row],[ID Tema]],E$124:F$130,2,FALSE)," ")</f>
        <v xml:space="preserve"> </v>
      </c>
      <c r="G19" s="4"/>
      <c r="H19" s="4"/>
    </row>
    <row r="20" spans="1:8" x14ac:dyDescent="0.25">
      <c r="A20" s="6">
        <v>1793</v>
      </c>
      <c r="B20" s="7" t="s">
        <v>26</v>
      </c>
      <c r="C20" s="10">
        <v>4</v>
      </c>
      <c r="D20" s="4"/>
      <c r="E20" s="5"/>
      <c r="F20" s="4" t="str">
        <f>IFERROR(VLOOKUP(Tabla1[[#This Row],[ID Tema]],E$124:F$130,2,FALSE)," ")</f>
        <v xml:space="preserve"> </v>
      </c>
      <c r="G20" s="4"/>
      <c r="H20" s="4"/>
    </row>
    <row r="21" spans="1:8" x14ac:dyDescent="0.25">
      <c r="A21" s="6">
        <v>2335</v>
      </c>
      <c r="B21" s="7" t="s">
        <v>27</v>
      </c>
      <c r="C21" s="10">
        <v>4</v>
      </c>
      <c r="D21" s="4"/>
      <c r="E21" s="5"/>
      <c r="F21" s="4" t="str">
        <f>IFERROR(VLOOKUP(Tabla1[[#This Row],[ID Tema]],E$124:F$130,2,FALSE)," ")</f>
        <v xml:space="preserve"> </v>
      </c>
      <c r="G21" s="4"/>
      <c r="H21" s="4"/>
    </row>
    <row r="22" spans="1:8" x14ac:dyDescent="0.25">
      <c r="A22" s="6">
        <v>1703</v>
      </c>
      <c r="B22" s="7" t="s">
        <v>28</v>
      </c>
      <c r="C22" s="10">
        <v>4</v>
      </c>
      <c r="D22" s="4"/>
      <c r="E22" s="5"/>
      <c r="F22" s="4" t="str">
        <f>IFERROR(VLOOKUP(Tabla1[[#This Row],[ID Tema]],E$124:F$130,2,FALSE)," ")</f>
        <v xml:space="preserve"> </v>
      </c>
      <c r="G22" s="4"/>
      <c r="H22" s="4"/>
    </row>
    <row r="23" spans="1:8" x14ac:dyDescent="0.25">
      <c r="A23" s="6">
        <v>2381</v>
      </c>
      <c r="B23" s="7" t="s">
        <v>29</v>
      </c>
      <c r="C23" s="10">
        <v>4</v>
      </c>
      <c r="D23" s="4"/>
      <c r="E23" s="5"/>
      <c r="F23" s="4" t="str">
        <f>IFERROR(VLOOKUP(Tabla1[[#This Row],[ID Tema]],E$124:F$130,2,FALSE)," ")</f>
        <v xml:space="preserve"> </v>
      </c>
      <c r="G23" s="4"/>
      <c r="H23" s="4"/>
    </row>
    <row r="24" spans="1:8" x14ac:dyDescent="0.25">
      <c r="A24" s="6">
        <v>1630</v>
      </c>
      <c r="B24" s="7" t="s">
        <v>30</v>
      </c>
      <c r="C24" s="10">
        <v>4</v>
      </c>
      <c r="D24" s="4"/>
      <c r="E24" s="5"/>
      <c r="F24" s="4" t="str">
        <f>IFERROR(VLOOKUP(Tabla1[[#This Row],[ID Tema]],E$124:F$130,2,FALSE)," ")</f>
        <v xml:space="preserve"> </v>
      </c>
      <c r="G24" s="4"/>
      <c r="H24" s="4"/>
    </row>
    <row r="25" spans="1:8" x14ac:dyDescent="0.25">
      <c r="A25" s="6">
        <v>2324</v>
      </c>
      <c r="B25" s="7" t="s">
        <v>31</v>
      </c>
      <c r="C25" s="10">
        <v>4</v>
      </c>
      <c r="D25" s="4">
        <v>4</v>
      </c>
      <c r="E25" s="5" t="s">
        <v>19</v>
      </c>
      <c r="F25" s="5" t="str">
        <f>IFERROR(VLOOKUP(Tabla1[[#This Row],[ID Tema]],E$124:F$130,2,FALSE)," ")</f>
        <v>Ahorcado</v>
      </c>
      <c r="G25" s="4">
        <v>100</v>
      </c>
      <c r="H25" s="4">
        <v>75</v>
      </c>
    </row>
    <row r="26" spans="1:8" x14ac:dyDescent="0.25">
      <c r="A26" s="6">
        <v>2389</v>
      </c>
      <c r="B26" s="7" t="s">
        <v>32</v>
      </c>
      <c r="C26" s="10">
        <v>4</v>
      </c>
      <c r="D26" s="4">
        <v>4</v>
      </c>
      <c r="E26" s="5" t="s">
        <v>19</v>
      </c>
      <c r="F26" s="5" t="str">
        <f>IFERROR(VLOOKUP(Tabla1[[#This Row],[ID Tema]],E$124:F$130,2,FALSE)," ")</f>
        <v>Ahorcado</v>
      </c>
      <c r="G26" s="4">
        <v>100</v>
      </c>
      <c r="H26" s="4">
        <v>75</v>
      </c>
    </row>
    <row r="27" spans="1:8" x14ac:dyDescent="0.25">
      <c r="A27" s="6">
        <v>1809</v>
      </c>
      <c r="B27" s="7" t="s">
        <v>33</v>
      </c>
      <c r="C27" s="10">
        <v>4</v>
      </c>
      <c r="D27" s="4"/>
      <c r="E27" s="5"/>
      <c r="F27" s="4" t="str">
        <f>IFERROR(VLOOKUP(Tabla1[[#This Row],[ID Tema]],E$124:F$130,2,FALSE)," ")</f>
        <v xml:space="preserve"> </v>
      </c>
      <c r="G27" s="4"/>
      <c r="H27" s="4"/>
    </row>
    <row r="28" spans="1:8" x14ac:dyDescent="0.25">
      <c r="A28" s="6">
        <v>2501</v>
      </c>
      <c r="B28" s="7" t="s">
        <v>34</v>
      </c>
      <c r="C28" s="10">
        <v>4</v>
      </c>
      <c r="D28" s="4"/>
      <c r="E28" s="5"/>
      <c r="F28" s="4" t="str">
        <f>IFERROR(VLOOKUP(Tabla1[[#This Row],[ID Tema]],E$124:F$130,2,FALSE)," ")</f>
        <v xml:space="preserve"> </v>
      </c>
      <c r="G28" s="4"/>
      <c r="H28" s="4"/>
    </row>
    <row r="29" spans="1:8" x14ac:dyDescent="0.25">
      <c r="A29" s="6">
        <v>1795</v>
      </c>
      <c r="B29" s="7" t="s">
        <v>35</v>
      </c>
      <c r="C29" s="10">
        <v>4</v>
      </c>
      <c r="D29" s="4">
        <v>3</v>
      </c>
      <c r="E29" s="5" t="s">
        <v>163</v>
      </c>
      <c r="F29" s="5" t="str">
        <f>IFERROR(VLOOKUP(Tabla1[[#This Row],[ID Tema]],E$124:F$130,2,FALSE)," ")</f>
        <v>Memoria</v>
      </c>
      <c r="G29" s="4">
        <v>0</v>
      </c>
      <c r="H29" s="4">
        <v>50</v>
      </c>
    </row>
    <row r="30" spans="1:8" x14ac:dyDescent="0.25">
      <c r="A30" s="6">
        <v>1771</v>
      </c>
      <c r="B30" s="7" t="s">
        <v>36</v>
      </c>
      <c r="C30" s="10">
        <v>4</v>
      </c>
      <c r="D30" s="4">
        <v>4</v>
      </c>
      <c r="E30" s="5" t="s">
        <v>164</v>
      </c>
      <c r="F30" s="5" t="str">
        <f>IFERROR(VLOOKUP(Tabla1[[#This Row],[ID Tema]],E$124:F$130,2,FALSE)," ")</f>
        <v>Ahorcado</v>
      </c>
      <c r="G30" s="4">
        <v>0</v>
      </c>
      <c r="H30" s="4">
        <v>100</v>
      </c>
    </row>
    <row r="31" spans="1:8" x14ac:dyDescent="0.25">
      <c r="A31" s="6">
        <v>2382</v>
      </c>
      <c r="B31" s="7" t="s">
        <v>37</v>
      </c>
      <c r="C31" s="10">
        <v>4</v>
      </c>
      <c r="D31" s="4"/>
      <c r="E31" s="5"/>
      <c r="F31" s="4" t="str">
        <f>IFERROR(VLOOKUP(Tabla1[[#This Row],[ID Tema]],E$124:F$130,2,FALSE)," ")</f>
        <v xml:space="preserve"> </v>
      </c>
      <c r="G31" s="4"/>
      <c r="H31" s="4"/>
    </row>
    <row r="32" spans="1:8" x14ac:dyDescent="0.25">
      <c r="A32" s="6">
        <v>2320</v>
      </c>
      <c r="B32" s="7" t="s">
        <v>38</v>
      </c>
      <c r="C32" s="10">
        <v>4</v>
      </c>
      <c r="D32" s="4">
        <v>3</v>
      </c>
      <c r="E32" s="5" t="s">
        <v>39</v>
      </c>
      <c r="F32" s="5" t="str">
        <f>IFERROR(VLOOKUP(Tabla1[[#This Row],[ID Tema]],E$124:F$130,2,FALSE)," ")</f>
        <v>Memoria</v>
      </c>
      <c r="G32" s="4">
        <v>100</v>
      </c>
      <c r="H32" s="4">
        <v>100</v>
      </c>
    </row>
    <row r="33" spans="1:8" x14ac:dyDescent="0.25">
      <c r="A33" s="6">
        <v>1930</v>
      </c>
      <c r="B33" s="7" t="s">
        <v>40</v>
      </c>
      <c r="C33" s="10">
        <v>4</v>
      </c>
      <c r="D33" s="4">
        <v>7</v>
      </c>
      <c r="E33" s="5" t="s">
        <v>165</v>
      </c>
      <c r="F33" s="5" t="str">
        <f>IFERROR(VLOOKUP(Tabla1[[#This Row],[ID Tema]],E$124:F$130,2,FALSE)," ")</f>
        <v>Adivina</v>
      </c>
      <c r="G33" s="4">
        <v>100</v>
      </c>
      <c r="H33" s="4">
        <v>100</v>
      </c>
    </row>
    <row r="34" spans="1:8" x14ac:dyDescent="0.25">
      <c r="A34" s="6">
        <v>1796</v>
      </c>
      <c r="B34" s="7" t="s">
        <v>41</v>
      </c>
      <c r="C34" s="10">
        <v>4</v>
      </c>
      <c r="D34" s="4"/>
      <c r="E34" s="5"/>
      <c r="F34" s="4" t="str">
        <f>IFERROR(VLOOKUP(Tabla1[[#This Row],[ID Tema]],E$124:F$130,2,FALSE)," ")</f>
        <v xml:space="preserve"> </v>
      </c>
      <c r="G34" s="4"/>
      <c r="H34" s="4"/>
    </row>
    <row r="35" spans="1:8" x14ac:dyDescent="0.25">
      <c r="A35" s="6">
        <v>2333</v>
      </c>
      <c r="B35" s="7" t="s">
        <v>42</v>
      </c>
      <c r="C35" s="10">
        <v>4</v>
      </c>
      <c r="D35" s="4">
        <v>2</v>
      </c>
      <c r="E35" s="5" t="s">
        <v>43</v>
      </c>
      <c r="F35" s="5" t="str">
        <f>IFERROR(VLOOKUP(Tabla1[[#This Row],[ID Tema]],E$124:F$130,2,FALSE)," ")</f>
        <v>Totito</v>
      </c>
      <c r="G35" s="4">
        <v>100</v>
      </c>
      <c r="H35" s="4">
        <v>100</v>
      </c>
    </row>
    <row r="36" spans="1:8" x14ac:dyDescent="0.25">
      <c r="A36" s="6">
        <v>2318</v>
      </c>
      <c r="B36" s="7" t="s">
        <v>44</v>
      </c>
      <c r="C36" s="10">
        <v>4</v>
      </c>
      <c r="D36" s="4">
        <v>2</v>
      </c>
      <c r="E36" s="5" t="s">
        <v>43</v>
      </c>
      <c r="F36" s="5" t="str">
        <f>IFERROR(VLOOKUP(Tabla1[[#This Row],[ID Tema]],E$124:F$130,2,FALSE)," ")</f>
        <v>Totito</v>
      </c>
      <c r="G36" s="4">
        <v>100</v>
      </c>
      <c r="H36" s="4">
        <v>0</v>
      </c>
    </row>
    <row r="37" spans="1:8" x14ac:dyDescent="0.25">
      <c r="A37" s="6">
        <v>2373</v>
      </c>
      <c r="B37" s="7" t="s">
        <v>45</v>
      </c>
      <c r="C37" s="10">
        <v>4</v>
      </c>
      <c r="D37" s="4">
        <v>2</v>
      </c>
      <c r="E37" s="5" t="s">
        <v>43</v>
      </c>
      <c r="F37" s="5" t="str">
        <f>IFERROR(VLOOKUP(Tabla1[[#This Row],[ID Tema]],E$124:F$130,2,FALSE)," ")</f>
        <v>Totito</v>
      </c>
      <c r="G37" s="4">
        <v>100</v>
      </c>
      <c r="H37" s="4">
        <v>100</v>
      </c>
    </row>
    <row r="38" spans="1:8" x14ac:dyDescent="0.25">
      <c r="A38" s="6">
        <v>1315</v>
      </c>
      <c r="B38" s="7" t="s">
        <v>46</v>
      </c>
      <c r="C38" s="10">
        <v>4</v>
      </c>
      <c r="D38" s="4"/>
      <c r="E38" s="5"/>
      <c r="F38" s="4" t="str">
        <f>IFERROR(VLOOKUP(Tabla1[[#This Row],[ID Tema]],E$124:F$130,2,FALSE)," ")</f>
        <v xml:space="preserve"> </v>
      </c>
      <c r="G38" s="4"/>
      <c r="H38" s="4"/>
    </row>
    <row r="39" spans="1:8" x14ac:dyDescent="0.25">
      <c r="A39" s="6">
        <v>1781</v>
      </c>
      <c r="B39" s="7" t="s">
        <v>47</v>
      </c>
      <c r="C39" s="10">
        <v>4</v>
      </c>
      <c r="D39" s="4"/>
      <c r="E39" s="5"/>
      <c r="F39" s="4" t="str">
        <f>IFERROR(VLOOKUP(Tabla1[[#This Row],[ID Tema]],E$124:F$130,2,FALSE)," ")</f>
        <v xml:space="preserve"> </v>
      </c>
      <c r="G39" s="4"/>
      <c r="H39" s="4"/>
    </row>
    <row r="40" spans="1:8" x14ac:dyDescent="0.25">
      <c r="A40" s="6">
        <v>2390</v>
      </c>
      <c r="B40" s="7" t="s">
        <v>48</v>
      </c>
      <c r="C40" s="10">
        <v>4</v>
      </c>
      <c r="D40" s="4"/>
      <c r="E40" s="5"/>
      <c r="F40" s="4" t="str">
        <f>IFERROR(VLOOKUP(Tabla1[[#This Row],[ID Tema]],E$124:F$130,2,FALSE)," ")</f>
        <v xml:space="preserve"> </v>
      </c>
      <c r="G40" s="4"/>
      <c r="H40" s="4"/>
    </row>
    <row r="41" spans="1:8" x14ac:dyDescent="0.25">
      <c r="A41" s="6">
        <v>1420</v>
      </c>
      <c r="B41" s="7" t="s">
        <v>49</v>
      </c>
      <c r="C41" s="10">
        <v>4</v>
      </c>
      <c r="D41" s="4"/>
      <c r="E41" s="5"/>
      <c r="F41" s="4" t="str">
        <f>IFERROR(VLOOKUP(Tabla1[[#This Row],[ID Tema]],E$124:F$130,2,FALSE)," ")</f>
        <v xml:space="preserve"> </v>
      </c>
      <c r="G41" s="4"/>
      <c r="H41" s="4"/>
    </row>
    <row r="42" spans="1:8" x14ac:dyDescent="0.25">
      <c r="A42" s="6">
        <v>1745</v>
      </c>
      <c r="B42" s="7" t="s">
        <v>50</v>
      </c>
      <c r="C42" s="10">
        <v>4</v>
      </c>
      <c r="D42" s="4"/>
      <c r="E42" s="5"/>
      <c r="F42" s="4" t="str">
        <f>IFERROR(VLOOKUP(Tabla1[[#This Row],[ID Tema]],E$124:F$130,2,FALSE)," ")</f>
        <v xml:space="preserve"> </v>
      </c>
      <c r="G42" s="4"/>
      <c r="H42" s="4"/>
    </row>
    <row r="43" spans="1:8" x14ac:dyDescent="0.25">
      <c r="A43" s="6">
        <v>1813</v>
      </c>
      <c r="B43" s="7" t="s">
        <v>51</v>
      </c>
      <c r="C43" s="10">
        <v>4</v>
      </c>
      <c r="D43" s="4"/>
      <c r="E43" s="5"/>
      <c r="F43" s="4" t="str">
        <f>IFERROR(VLOOKUP(Tabla1[[#This Row],[ID Tema]],E$124:F$130,2,FALSE)," ")</f>
        <v xml:space="preserve"> </v>
      </c>
      <c r="G43" s="4"/>
      <c r="H43" s="4"/>
    </row>
    <row r="44" spans="1:8" x14ac:dyDescent="0.25">
      <c r="A44" s="6">
        <v>2321</v>
      </c>
      <c r="B44" s="7" t="s">
        <v>52</v>
      </c>
      <c r="C44" s="10">
        <v>4</v>
      </c>
      <c r="D44" s="4">
        <v>1</v>
      </c>
      <c r="E44" s="5" t="s">
        <v>53</v>
      </c>
      <c r="F44" s="5" t="str">
        <f>IFERROR(VLOOKUP(Tabla1[[#This Row],[ID Tema]],E$124:F$130,2,FALSE)," ")</f>
        <v>PacMan</v>
      </c>
      <c r="G44" s="4">
        <v>100</v>
      </c>
      <c r="H44" s="4">
        <v>100</v>
      </c>
    </row>
    <row r="45" spans="1:8" x14ac:dyDescent="0.25">
      <c r="A45" s="6">
        <v>2319</v>
      </c>
      <c r="B45" s="7" t="s">
        <v>54</v>
      </c>
      <c r="C45" s="10">
        <v>4</v>
      </c>
      <c r="D45" s="4">
        <v>1</v>
      </c>
      <c r="E45" s="5" t="s">
        <v>53</v>
      </c>
      <c r="F45" s="5" t="str">
        <f>IFERROR(VLOOKUP(Tabla1[[#This Row],[ID Tema]],E$124:F$130,2,FALSE)," ")</f>
        <v>PacMan</v>
      </c>
      <c r="G45" s="4">
        <v>100</v>
      </c>
      <c r="H45" s="4">
        <v>0</v>
      </c>
    </row>
    <row r="46" spans="1:8" x14ac:dyDescent="0.25">
      <c r="A46" s="6">
        <v>2367</v>
      </c>
      <c r="B46" s="7" t="s">
        <v>55</v>
      </c>
      <c r="C46" s="10">
        <v>4</v>
      </c>
      <c r="D46" s="4">
        <v>1</v>
      </c>
      <c r="E46" s="5" t="s">
        <v>53</v>
      </c>
      <c r="F46" s="5" t="str">
        <f>IFERROR(VLOOKUP(Tabla1[[#This Row],[ID Tema]],E$124:F$130,2,FALSE)," ")</f>
        <v>PacMan</v>
      </c>
      <c r="G46" s="4">
        <v>100</v>
      </c>
      <c r="H46" s="4">
        <v>100</v>
      </c>
    </row>
    <row r="47" spans="1:8" x14ac:dyDescent="0.25">
      <c r="A47" s="6">
        <v>2312</v>
      </c>
      <c r="B47" s="7" t="s">
        <v>56</v>
      </c>
      <c r="C47" s="10">
        <v>4</v>
      </c>
      <c r="D47" s="4"/>
      <c r="E47" s="5"/>
      <c r="F47" s="4" t="str">
        <f>IFERROR(VLOOKUP(Tabla1[[#This Row],[ID Tema]],E$124:F$130,2,FALSE)," ")</f>
        <v xml:space="preserve"> </v>
      </c>
      <c r="G47" s="4"/>
      <c r="H47" s="4"/>
    </row>
    <row r="48" spans="1:8" x14ac:dyDescent="0.25">
      <c r="A48" s="6">
        <v>2322</v>
      </c>
      <c r="B48" s="7" t="s">
        <v>57</v>
      </c>
      <c r="C48" s="10">
        <v>4</v>
      </c>
      <c r="D48" s="4"/>
      <c r="E48" s="5"/>
      <c r="F48" s="4" t="str">
        <f>IFERROR(VLOOKUP(Tabla1[[#This Row],[ID Tema]],E$124:F$130,2,FALSE)," ")</f>
        <v xml:space="preserve"> </v>
      </c>
      <c r="G48" s="4"/>
      <c r="H48" s="4"/>
    </row>
    <row r="49" spans="1:8" x14ac:dyDescent="0.25">
      <c r="A49" s="6">
        <v>1826</v>
      </c>
      <c r="B49" s="7" t="s">
        <v>58</v>
      </c>
      <c r="C49" s="10">
        <v>4</v>
      </c>
      <c r="D49" s="4"/>
      <c r="E49" s="5"/>
      <c r="F49" s="4" t="str">
        <f>IFERROR(VLOOKUP(Tabla1[[#This Row],[ID Tema]],E$124:F$130,2,FALSE)," ")</f>
        <v xml:space="preserve"> </v>
      </c>
      <c r="G49" s="4"/>
      <c r="H49" s="4"/>
    </row>
    <row r="50" spans="1:8" x14ac:dyDescent="0.25">
      <c r="A50" s="6">
        <v>2374</v>
      </c>
      <c r="B50" s="7" t="s">
        <v>59</v>
      </c>
      <c r="C50" s="10">
        <v>4</v>
      </c>
      <c r="D50" s="4"/>
      <c r="E50" s="5"/>
      <c r="F50" s="4" t="str">
        <f>IFERROR(VLOOKUP(Tabla1[[#This Row],[ID Tema]],E$124:F$130,2,FALSE)," ")</f>
        <v xml:space="preserve"> </v>
      </c>
      <c r="G50" s="4"/>
      <c r="H50" s="4"/>
    </row>
    <row r="51" spans="1:8" x14ac:dyDescent="0.25">
      <c r="A51" s="6">
        <v>2378</v>
      </c>
      <c r="B51" s="7" t="s">
        <v>60</v>
      </c>
      <c r="C51" s="10">
        <v>4</v>
      </c>
      <c r="D51" s="4"/>
      <c r="E51" s="5"/>
      <c r="F51" s="4" t="str">
        <f>IFERROR(VLOOKUP(Tabla1[[#This Row],[ID Tema]],E$124:F$130,2,FALSE)," ")</f>
        <v xml:space="preserve"> </v>
      </c>
      <c r="G51" s="4"/>
      <c r="H51" s="4"/>
    </row>
    <row r="52" spans="1:8" x14ac:dyDescent="0.25">
      <c r="A52" s="6">
        <v>1456</v>
      </c>
      <c r="B52" s="7" t="s">
        <v>61</v>
      </c>
      <c r="C52" s="10">
        <v>4</v>
      </c>
      <c r="D52" s="4">
        <v>7</v>
      </c>
      <c r="E52" s="5" t="s">
        <v>62</v>
      </c>
      <c r="F52" s="5" t="str">
        <f>IFERROR(VLOOKUP(Tabla1[[#This Row],[ID Tema]],E$124:F$130,2,FALSE)," ")</f>
        <v>Adivina</v>
      </c>
      <c r="G52" s="4">
        <v>80</v>
      </c>
      <c r="H52" s="4">
        <v>100</v>
      </c>
    </row>
    <row r="53" spans="1:8" x14ac:dyDescent="0.25">
      <c r="A53" s="6">
        <v>2332</v>
      </c>
      <c r="B53" s="7" t="s">
        <v>63</v>
      </c>
      <c r="C53" s="10">
        <v>4</v>
      </c>
      <c r="D53" s="4"/>
      <c r="E53" s="5"/>
      <c r="F53" s="4" t="str">
        <f>IFERROR(VLOOKUP(Tabla1[[#This Row],[ID Tema]],E$124:F$130,2,FALSE)," ")</f>
        <v xml:space="preserve"> </v>
      </c>
      <c r="G53" s="4"/>
      <c r="H53" s="4"/>
    </row>
    <row r="54" spans="1:8" x14ac:dyDescent="0.25">
      <c r="A54" s="6">
        <v>2393</v>
      </c>
      <c r="B54" s="7" t="s">
        <v>64</v>
      </c>
      <c r="C54" s="10">
        <v>4</v>
      </c>
      <c r="D54" s="4"/>
      <c r="E54" s="5"/>
      <c r="F54" s="4" t="str">
        <f>IFERROR(VLOOKUP(Tabla1[[#This Row],[ID Tema]],E$124:F$130,2,FALSE)," ")</f>
        <v xml:space="preserve"> </v>
      </c>
      <c r="G54" s="4"/>
      <c r="H54" s="4"/>
    </row>
    <row r="55" spans="1:8" x14ac:dyDescent="0.25">
      <c r="A55" s="6">
        <v>1828</v>
      </c>
      <c r="B55" s="7" t="s">
        <v>65</v>
      </c>
      <c r="C55" s="10">
        <v>4</v>
      </c>
      <c r="D55" s="4"/>
      <c r="E55" s="5"/>
      <c r="F55" s="4" t="str">
        <f>IFERROR(VLOOKUP(Tabla1[[#This Row],[ID Tema]],E$124:F$130,2,FALSE)," ")</f>
        <v xml:space="preserve"> </v>
      </c>
      <c r="G55" s="4"/>
      <c r="H55" s="4"/>
    </row>
    <row r="56" spans="1:8" x14ac:dyDescent="0.25">
      <c r="A56" s="6">
        <v>1479</v>
      </c>
      <c r="B56" s="7" t="s">
        <v>66</v>
      </c>
      <c r="C56" s="10">
        <v>4</v>
      </c>
      <c r="D56" s="4">
        <v>7</v>
      </c>
      <c r="E56" s="5" t="s">
        <v>62</v>
      </c>
      <c r="F56" s="5" t="str">
        <f>IFERROR(VLOOKUP(Tabla1[[#This Row],[ID Tema]],E$124:F$130,2,FALSE)," ")</f>
        <v>Adivina</v>
      </c>
      <c r="G56" s="4">
        <v>100</v>
      </c>
      <c r="H56" s="4">
        <v>100</v>
      </c>
    </row>
    <row r="57" spans="1:8" x14ac:dyDescent="0.25">
      <c r="A57" s="6">
        <v>2331</v>
      </c>
      <c r="B57" s="7" t="s">
        <v>67</v>
      </c>
      <c r="C57" s="10">
        <v>4</v>
      </c>
      <c r="D57" s="4"/>
      <c r="E57" s="5"/>
      <c r="F57" s="4" t="str">
        <f>IFERROR(VLOOKUP(Tabla1[[#This Row],[ID Tema]],E$124:F$130,2,FALSE)," ")</f>
        <v xml:space="preserve"> </v>
      </c>
      <c r="G57" s="4"/>
      <c r="H57" s="4"/>
    </row>
    <row r="58" spans="1:8" x14ac:dyDescent="0.25">
      <c r="A58" s="6">
        <v>1833</v>
      </c>
      <c r="B58" s="7" t="s">
        <v>68</v>
      </c>
      <c r="C58" s="10">
        <v>4</v>
      </c>
      <c r="D58" s="4">
        <v>7</v>
      </c>
      <c r="E58" s="5" t="s">
        <v>62</v>
      </c>
      <c r="F58" s="5" t="str">
        <f>IFERROR(VLOOKUP(Tabla1[[#This Row],[ID Tema]],E$124:F$130,2,FALSE)," ")</f>
        <v>Adivina</v>
      </c>
      <c r="G58" s="4">
        <v>100</v>
      </c>
      <c r="H58" s="4">
        <v>100</v>
      </c>
    </row>
    <row r="59" spans="1:8" x14ac:dyDescent="0.25">
      <c r="A59" s="6">
        <v>2362</v>
      </c>
      <c r="B59" s="7" t="s">
        <v>69</v>
      </c>
      <c r="C59" s="10">
        <v>4</v>
      </c>
      <c r="D59" s="4">
        <v>2</v>
      </c>
      <c r="E59" s="5" t="s">
        <v>70</v>
      </c>
      <c r="F59" s="5" t="str">
        <f>IFERROR(VLOOKUP(Tabla1[[#This Row],[ID Tema]],E$124:F$130,2,FALSE)," ")</f>
        <v>Totito</v>
      </c>
      <c r="G59" s="4">
        <v>80</v>
      </c>
      <c r="H59" s="4">
        <v>100</v>
      </c>
    </row>
    <row r="60" spans="1:8" x14ac:dyDescent="0.25">
      <c r="A60" s="6">
        <v>2386</v>
      </c>
      <c r="B60" s="7" t="s">
        <v>71</v>
      </c>
      <c r="C60" s="10">
        <v>4</v>
      </c>
      <c r="D60" s="4">
        <v>2</v>
      </c>
      <c r="E60" s="5" t="s">
        <v>70</v>
      </c>
      <c r="F60" s="5" t="str">
        <f>IFERROR(VLOOKUP(Tabla1[[#This Row],[ID Tema]],E$124:F$130,2,FALSE)," ")</f>
        <v>Totito</v>
      </c>
      <c r="G60" s="4">
        <v>80</v>
      </c>
      <c r="H60" s="4">
        <v>100</v>
      </c>
    </row>
    <row r="61" spans="1:8" x14ac:dyDescent="0.25">
      <c r="A61" s="6">
        <v>1808</v>
      </c>
      <c r="B61" s="7" t="s">
        <v>72</v>
      </c>
      <c r="C61" s="10">
        <v>4</v>
      </c>
      <c r="D61" s="4">
        <v>2</v>
      </c>
      <c r="E61" s="5" t="s">
        <v>70</v>
      </c>
      <c r="F61" s="5" t="str">
        <f>IFERROR(VLOOKUP(Tabla1[[#This Row],[ID Tema]],E$124:F$130,2,FALSE)," ")</f>
        <v>Totito</v>
      </c>
      <c r="G61" s="4">
        <v>80</v>
      </c>
      <c r="H61" s="4">
        <v>100</v>
      </c>
    </row>
    <row r="62" spans="1:8" x14ac:dyDescent="0.25">
      <c r="A62" s="6">
        <v>1668</v>
      </c>
      <c r="B62" s="7" t="s">
        <v>73</v>
      </c>
      <c r="C62" s="10">
        <v>4</v>
      </c>
      <c r="D62" s="4">
        <v>2</v>
      </c>
      <c r="E62" s="5" t="s">
        <v>70</v>
      </c>
      <c r="F62" s="5" t="str">
        <f>IFERROR(VLOOKUP(Tabla1[[#This Row],[ID Tema]],E$124:F$130,2,FALSE)," ")</f>
        <v>Totito</v>
      </c>
      <c r="G62" s="4">
        <v>80</v>
      </c>
      <c r="H62" s="4">
        <v>100</v>
      </c>
    </row>
    <row r="63" spans="1:8" x14ac:dyDescent="0.25">
      <c r="A63" s="6">
        <v>1827</v>
      </c>
      <c r="B63" s="7" t="s">
        <v>74</v>
      </c>
      <c r="C63" s="10">
        <v>4</v>
      </c>
      <c r="D63" s="4">
        <v>4</v>
      </c>
      <c r="E63" s="5" t="s">
        <v>152</v>
      </c>
      <c r="F63" s="5" t="str">
        <f>IFERROR(VLOOKUP(Tabla1[[#This Row],[ID Tema]],E$124:F$130,2,FALSE)," ")</f>
        <v>Ahorcado</v>
      </c>
      <c r="G63" s="4">
        <v>90</v>
      </c>
      <c r="H63" s="4">
        <v>100</v>
      </c>
    </row>
    <row r="64" spans="1:8" x14ac:dyDescent="0.25">
      <c r="A64" s="6">
        <v>1468</v>
      </c>
      <c r="B64" s="7" t="s">
        <v>75</v>
      </c>
      <c r="C64" s="10">
        <v>4</v>
      </c>
      <c r="D64" s="4">
        <v>5</v>
      </c>
      <c r="E64" s="5" t="s">
        <v>76</v>
      </c>
      <c r="F64" s="5" t="str">
        <f>IFERROR(VLOOKUP(Tabla1[[#This Row],[ID Tema]],E$124:F$130,2,FALSE)," ")</f>
        <v>Letras</v>
      </c>
      <c r="G64" s="4">
        <v>90</v>
      </c>
      <c r="H64" s="4">
        <v>90</v>
      </c>
    </row>
    <row r="65" spans="1:8" x14ac:dyDescent="0.25">
      <c r="A65" s="6">
        <v>1831</v>
      </c>
      <c r="B65" s="7" t="s">
        <v>77</v>
      </c>
      <c r="C65" s="10">
        <v>4</v>
      </c>
      <c r="D65" s="4"/>
      <c r="E65" s="5"/>
      <c r="F65" s="4" t="str">
        <f>IFERROR(VLOOKUP(Tabla1[[#This Row],[ID Tema]],E$124:F$130,2,FALSE)," ")</f>
        <v xml:space="preserve"> </v>
      </c>
      <c r="G65" s="4"/>
      <c r="H65" s="4"/>
    </row>
    <row r="66" spans="1:8" x14ac:dyDescent="0.25">
      <c r="A66" s="6">
        <v>2394</v>
      </c>
      <c r="B66" s="7" t="s">
        <v>78</v>
      </c>
      <c r="C66" s="10">
        <v>4</v>
      </c>
      <c r="D66" s="4">
        <v>5</v>
      </c>
      <c r="E66" s="5" t="s">
        <v>76</v>
      </c>
      <c r="F66" s="5" t="str">
        <f>IFERROR(VLOOKUP(Tabla1[[#This Row],[ID Tema]],E$124:F$130,2,FALSE)," ")</f>
        <v>Letras</v>
      </c>
      <c r="G66" s="4">
        <v>90</v>
      </c>
      <c r="H66" s="4">
        <v>90</v>
      </c>
    </row>
    <row r="67" spans="1:8" x14ac:dyDescent="0.25">
      <c r="A67" s="6">
        <v>1834</v>
      </c>
      <c r="B67" s="7" t="s">
        <v>79</v>
      </c>
      <c r="C67" s="10">
        <v>4</v>
      </c>
      <c r="D67" s="4"/>
      <c r="E67" s="5"/>
      <c r="F67" s="4" t="str">
        <f>IFERROR(VLOOKUP(Tabla1[[#This Row],[ID Tema]],E$124:F$130,2,FALSE)," ")</f>
        <v xml:space="preserve"> </v>
      </c>
      <c r="G67" s="4"/>
      <c r="H67" s="4"/>
    </row>
    <row r="68" spans="1:8" x14ac:dyDescent="0.25">
      <c r="A68" s="6">
        <v>2395</v>
      </c>
      <c r="B68" s="7" t="s">
        <v>80</v>
      </c>
      <c r="C68" s="10">
        <v>4</v>
      </c>
      <c r="D68" s="4"/>
      <c r="E68" s="5"/>
      <c r="F68" s="4" t="str">
        <f>IFERROR(VLOOKUP(Tabla1[[#This Row],[ID Tema]],E$124:F$130,2,FALSE)," ")</f>
        <v xml:space="preserve"> </v>
      </c>
      <c r="G68" s="4"/>
      <c r="H68" s="4"/>
    </row>
    <row r="69" spans="1:8" x14ac:dyDescent="0.25">
      <c r="A69" s="6">
        <v>1944</v>
      </c>
      <c r="B69" s="7" t="s">
        <v>81</v>
      </c>
      <c r="C69" s="10">
        <v>4</v>
      </c>
      <c r="D69" s="4">
        <v>5</v>
      </c>
      <c r="E69" s="5" t="s">
        <v>76</v>
      </c>
      <c r="F69" s="5" t="str">
        <f>IFERROR(VLOOKUP(Tabla1[[#This Row],[ID Tema]],E$124:F$130,2,FALSE)," ")</f>
        <v>Letras</v>
      </c>
      <c r="G69" s="4">
        <v>90</v>
      </c>
      <c r="H69" s="4">
        <v>90</v>
      </c>
    </row>
    <row r="70" spans="1:8" x14ac:dyDescent="0.25">
      <c r="A70" s="6">
        <v>1696</v>
      </c>
      <c r="B70" s="7" t="s">
        <v>82</v>
      </c>
      <c r="C70" s="10">
        <v>4</v>
      </c>
      <c r="D70" s="4"/>
      <c r="E70" s="5"/>
      <c r="F70" s="4" t="str">
        <f>IFERROR(VLOOKUP(Tabla1[[#This Row],[ID Tema]],E$124:F$130,2,FALSE)," ")</f>
        <v xml:space="preserve"> </v>
      </c>
      <c r="G70" s="4"/>
      <c r="H70" s="4"/>
    </row>
    <row r="71" spans="1:8" x14ac:dyDescent="0.25">
      <c r="A71" s="6">
        <v>2325</v>
      </c>
      <c r="B71" s="7" t="s">
        <v>83</v>
      </c>
      <c r="C71" s="10">
        <v>4</v>
      </c>
      <c r="D71" s="4">
        <v>5</v>
      </c>
      <c r="E71" s="5" t="s">
        <v>151</v>
      </c>
      <c r="F71" s="5" t="str">
        <f>IFERROR(VLOOKUP(Tabla1[[#This Row],[ID Tema]],E$124:F$130,2,FALSE)," ")</f>
        <v>Letras</v>
      </c>
      <c r="G71" s="4">
        <v>0</v>
      </c>
      <c r="H71" s="4">
        <v>80</v>
      </c>
    </row>
    <row r="72" spans="1:8" x14ac:dyDescent="0.25">
      <c r="A72" s="6">
        <v>2379</v>
      </c>
      <c r="B72" s="7" t="s">
        <v>84</v>
      </c>
      <c r="C72" s="10">
        <v>4</v>
      </c>
      <c r="D72" s="4"/>
      <c r="E72" s="5"/>
      <c r="F72" s="4" t="str">
        <f>IFERROR(VLOOKUP(Tabla1[[#This Row],[ID Tema]],E$124:F$130,2,FALSE)," ")</f>
        <v xml:space="preserve"> </v>
      </c>
      <c r="G72" s="4"/>
      <c r="H72" s="4"/>
    </row>
    <row r="73" spans="1:8" x14ac:dyDescent="0.25">
      <c r="A73" s="6">
        <v>1822</v>
      </c>
      <c r="B73" s="7" t="s">
        <v>85</v>
      </c>
      <c r="C73" s="10">
        <v>4</v>
      </c>
      <c r="D73" s="4"/>
      <c r="E73" s="5"/>
      <c r="F73" s="4" t="str">
        <f>IFERROR(VLOOKUP(Tabla1[[#This Row],[ID Tema]],E$124:F$130,2,FALSE)," ")</f>
        <v xml:space="preserve"> </v>
      </c>
      <c r="G73" s="4"/>
      <c r="H73" s="4"/>
    </row>
    <row r="74" spans="1:8" x14ac:dyDescent="0.25">
      <c r="A74" s="6">
        <v>2388</v>
      </c>
      <c r="B74" s="7" t="s">
        <v>86</v>
      </c>
      <c r="C74" s="10">
        <v>4</v>
      </c>
      <c r="D74" s="4"/>
      <c r="E74" s="5"/>
      <c r="F74" s="4" t="str">
        <f>IFERROR(VLOOKUP(Tabla1[[#This Row],[ID Tema]],E$124:F$130,2,FALSE)," ")</f>
        <v xml:space="preserve"> </v>
      </c>
      <c r="G74" s="4"/>
      <c r="H74" s="4"/>
    </row>
    <row r="75" spans="1:8" x14ac:dyDescent="0.25">
      <c r="A75" s="6">
        <v>1835</v>
      </c>
      <c r="B75" s="7" t="s">
        <v>87</v>
      </c>
      <c r="C75" s="10">
        <v>4</v>
      </c>
      <c r="D75" s="4"/>
      <c r="E75" s="5"/>
      <c r="F75" s="4" t="str">
        <f>IFERROR(VLOOKUP(Tabla1[[#This Row],[ID Tema]],E$124:F$130,2,FALSE)," ")</f>
        <v xml:space="preserve"> </v>
      </c>
      <c r="G75" s="4"/>
      <c r="H75" s="4"/>
    </row>
    <row r="76" spans="1:8" x14ac:dyDescent="0.25">
      <c r="A76" s="6">
        <v>1810</v>
      </c>
      <c r="B76" s="7" t="s">
        <v>88</v>
      </c>
      <c r="C76" s="10">
        <v>4</v>
      </c>
      <c r="D76" s="4">
        <v>6</v>
      </c>
      <c r="E76" s="5" t="s">
        <v>89</v>
      </c>
      <c r="F76" s="5" t="str">
        <f>IFERROR(VLOOKUP(Tabla1[[#This Row],[ID Tema]],E$124:F$130,2,FALSE)," ")</f>
        <v>Snake</v>
      </c>
      <c r="G76" s="4">
        <v>100</v>
      </c>
      <c r="H76" s="4">
        <v>100</v>
      </c>
    </row>
    <row r="77" spans="1:8" x14ac:dyDescent="0.25">
      <c r="A77" s="6">
        <v>1784</v>
      </c>
      <c r="B77" s="7" t="s">
        <v>90</v>
      </c>
      <c r="C77" s="10">
        <v>4</v>
      </c>
      <c r="D77" s="4">
        <v>6</v>
      </c>
      <c r="E77" s="5" t="s">
        <v>89</v>
      </c>
      <c r="F77" s="5" t="str">
        <f>IFERROR(VLOOKUP(Tabla1[[#This Row],[ID Tema]],E$124:F$130,2,FALSE)," ")</f>
        <v>Snake</v>
      </c>
      <c r="G77" s="4">
        <v>100</v>
      </c>
      <c r="H77" s="4">
        <v>100</v>
      </c>
    </row>
    <row r="78" spans="1:8" x14ac:dyDescent="0.25">
      <c r="A78" s="6">
        <v>1692</v>
      </c>
      <c r="B78" s="7" t="s">
        <v>91</v>
      </c>
      <c r="C78" s="8">
        <v>5</v>
      </c>
      <c r="D78" s="4">
        <v>2</v>
      </c>
      <c r="E78" s="5" t="s">
        <v>146</v>
      </c>
      <c r="F78" s="4" t="str">
        <f>IFERROR(VLOOKUP(Tabla1[[#This Row],[ID Tema]],E$124:F$130,2,FALSE)," ")</f>
        <v>Totito</v>
      </c>
      <c r="G78" s="4">
        <v>78</v>
      </c>
      <c r="H78" s="4">
        <v>100</v>
      </c>
    </row>
    <row r="79" spans="1:8" x14ac:dyDescent="0.25">
      <c r="A79" s="6">
        <v>1715</v>
      </c>
      <c r="B79" s="7" t="s">
        <v>92</v>
      </c>
      <c r="C79" s="8">
        <v>5</v>
      </c>
      <c r="D79" s="4">
        <v>2</v>
      </c>
      <c r="E79" s="5" t="s">
        <v>146</v>
      </c>
      <c r="F79" s="4" t="str">
        <f>IFERROR(VLOOKUP(Tabla1[[#This Row],[ID Tema]],E$124:F$130,2,FALSE)," ")</f>
        <v>Totito</v>
      </c>
      <c r="G79" s="4">
        <v>70</v>
      </c>
      <c r="H79" s="4">
        <v>60</v>
      </c>
    </row>
    <row r="80" spans="1:8" x14ac:dyDescent="0.25">
      <c r="A80" s="6">
        <v>1682</v>
      </c>
      <c r="B80" s="7" t="s">
        <v>93</v>
      </c>
      <c r="C80" s="8">
        <v>5</v>
      </c>
      <c r="D80" s="4">
        <v>1</v>
      </c>
      <c r="E80" s="5" t="s">
        <v>146</v>
      </c>
      <c r="F80" s="4" t="str">
        <f>IFERROR(VLOOKUP(Tabla1[[#This Row],[ID Tema]],E$124:F$130,2,FALSE)," ")</f>
        <v>PacMan</v>
      </c>
      <c r="G80" s="4">
        <v>75</v>
      </c>
      <c r="H80" s="4">
        <v>93</v>
      </c>
    </row>
    <row r="81" spans="1:8" x14ac:dyDescent="0.25">
      <c r="A81" s="6">
        <v>1722</v>
      </c>
      <c r="B81" s="7" t="s">
        <v>94</v>
      </c>
      <c r="C81" s="8">
        <v>5</v>
      </c>
      <c r="D81" s="4">
        <v>1</v>
      </c>
      <c r="E81" s="5" t="s">
        <v>146</v>
      </c>
      <c r="F81" s="4" t="str">
        <f>IFERROR(VLOOKUP(Tabla1[[#This Row],[ID Tema]],E$124:F$130,2,FALSE)," ")</f>
        <v>PacMan</v>
      </c>
      <c r="G81" s="4">
        <v>61</v>
      </c>
      <c r="H81" s="4">
        <v>98</v>
      </c>
    </row>
    <row r="82" spans="1:8" x14ac:dyDescent="0.25">
      <c r="A82" s="6">
        <v>1710</v>
      </c>
      <c r="B82" s="7" t="s">
        <v>95</v>
      </c>
      <c r="C82" s="8">
        <v>5</v>
      </c>
      <c r="D82" s="4">
        <v>6</v>
      </c>
      <c r="E82" s="5" t="s">
        <v>146</v>
      </c>
      <c r="F82" s="4" t="str">
        <f>IFERROR(VLOOKUP(Tabla1[[#This Row],[ID Tema]],E$124:F$130,2,FALSE)," ")</f>
        <v>Snake</v>
      </c>
      <c r="G82" s="4">
        <v>96</v>
      </c>
      <c r="H82" s="4">
        <v>77</v>
      </c>
    </row>
    <row r="83" spans="1:8" x14ac:dyDescent="0.25">
      <c r="A83" s="6">
        <v>1580</v>
      </c>
      <c r="B83" s="7" t="s">
        <v>96</v>
      </c>
      <c r="C83" s="8">
        <v>5</v>
      </c>
      <c r="D83" s="4">
        <v>3</v>
      </c>
      <c r="E83" s="5" t="s">
        <v>147</v>
      </c>
      <c r="F83" s="4" t="str">
        <f>IFERROR(VLOOKUP(Tabla1[[#This Row],[ID Tema]],E$124:F$130,2,FALSE)," ")</f>
        <v>Memoria</v>
      </c>
      <c r="G83" s="4">
        <v>55</v>
      </c>
      <c r="H83" s="4">
        <v>96</v>
      </c>
    </row>
    <row r="84" spans="1:8" x14ac:dyDescent="0.25">
      <c r="A84" s="6">
        <v>1438</v>
      </c>
      <c r="B84" s="7" t="s">
        <v>97</v>
      </c>
      <c r="C84" s="8">
        <v>5</v>
      </c>
      <c r="D84" s="4">
        <v>4</v>
      </c>
      <c r="E84" s="5" t="s">
        <v>147</v>
      </c>
      <c r="F84" s="4" t="str">
        <f>IFERROR(VLOOKUP(Tabla1[[#This Row],[ID Tema]],E$124:F$130,2,FALSE)," ")</f>
        <v>Ahorcado</v>
      </c>
      <c r="G84" s="4">
        <v>80</v>
      </c>
      <c r="H84" s="4">
        <v>51</v>
      </c>
    </row>
    <row r="85" spans="1:8" x14ac:dyDescent="0.25">
      <c r="A85" s="6">
        <v>1675</v>
      </c>
      <c r="B85" s="7" t="s">
        <v>98</v>
      </c>
      <c r="C85" s="8">
        <v>5</v>
      </c>
      <c r="D85" s="4">
        <v>5</v>
      </c>
      <c r="E85" s="5" t="s">
        <v>147</v>
      </c>
      <c r="F85" s="4" t="str">
        <f>IFERROR(VLOOKUP(Tabla1[[#This Row],[ID Tema]],E$124:F$130,2,FALSE)," ")</f>
        <v>Letras</v>
      </c>
      <c r="G85" s="4">
        <v>83</v>
      </c>
      <c r="H85" s="4">
        <v>98</v>
      </c>
    </row>
    <row r="86" spans="1:8" x14ac:dyDescent="0.25">
      <c r="A86" s="6">
        <v>1694</v>
      </c>
      <c r="B86" s="7" t="s">
        <v>99</v>
      </c>
      <c r="C86" s="8">
        <v>5</v>
      </c>
      <c r="D86" s="4">
        <v>5</v>
      </c>
      <c r="E86" s="5" t="s">
        <v>147</v>
      </c>
      <c r="F86" s="4" t="str">
        <f>IFERROR(VLOOKUP(Tabla1[[#This Row],[ID Tema]],E$124:F$130,2,FALSE)," ")</f>
        <v>Letras</v>
      </c>
      <c r="G86" s="4">
        <v>92</v>
      </c>
      <c r="H86" s="4">
        <v>59</v>
      </c>
    </row>
    <row r="87" spans="1:8" x14ac:dyDescent="0.25">
      <c r="A87" s="6">
        <v>1690</v>
      </c>
      <c r="B87" s="7" t="s">
        <v>100</v>
      </c>
      <c r="C87" s="8">
        <v>5</v>
      </c>
      <c r="D87" s="4">
        <v>5</v>
      </c>
      <c r="E87" s="5" t="s">
        <v>147</v>
      </c>
      <c r="F87" s="4" t="str">
        <f>IFERROR(VLOOKUP(Tabla1[[#This Row],[ID Tema]],E$124:F$130,2,FALSE)," ")</f>
        <v>Letras</v>
      </c>
      <c r="G87" s="4">
        <v>74</v>
      </c>
      <c r="H87" s="4">
        <v>54</v>
      </c>
    </row>
    <row r="88" spans="1:8" x14ac:dyDescent="0.25">
      <c r="A88" s="6">
        <v>1740</v>
      </c>
      <c r="B88" s="7" t="s">
        <v>101</v>
      </c>
      <c r="C88" s="8">
        <v>5</v>
      </c>
      <c r="D88" s="4">
        <v>2</v>
      </c>
      <c r="E88" s="5" t="s">
        <v>147</v>
      </c>
      <c r="F88" s="4" t="str">
        <f>IFERROR(VLOOKUP(Tabla1[[#This Row],[ID Tema]],E$124:F$130,2,FALSE)," ")</f>
        <v>Totito</v>
      </c>
      <c r="G88" s="4">
        <v>52</v>
      </c>
      <c r="H88" s="4">
        <v>86</v>
      </c>
    </row>
    <row r="89" spans="1:8" x14ac:dyDescent="0.25">
      <c r="A89" s="6">
        <v>1721</v>
      </c>
      <c r="B89" s="7" t="s">
        <v>102</v>
      </c>
      <c r="C89" s="8">
        <v>5</v>
      </c>
      <c r="D89" s="4">
        <v>2</v>
      </c>
      <c r="E89" s="5" t="s">
        <v>148</v>
      </c>
      <c r="F89" s="4" t="str">
        <f>IFERROR(VLOOKUP(Tabla1[[#This Row],[ID Tema]],E$124:F$130,2,FALSE)," ")</f>
        <v>Totito</v>
      </c>
      <c r="G89" s="4">
        <v>94</v>
      </c>
      <c r="H89" s="4">
        <v>85</v>
      </c>
    </row>
    <row r="90" spans="1:8" x14ac:dyDescent="0.25">
      <c r="A90" s="6">
        <v>1272</v>
      </c>
      <c r="B90" s="7" t="s">
        <v>103</v>
      </c>
      <c r="C90" s="8">
        <v>5</v>
      </c>
      <c r="D90" s="4">
        <v>4</v>
      </c>
      <c r="E90" s="5" t="s">
        <v>148</v>
      </c>
      <c r="F90" s="4" t="str">
        <f>IFERROR(VLOOKUP(Tabla1[[#This Row],[ID Tema]],E$124:F$130,2,FALSE)," ")</f>
        <v>Ahorcado</v>
      </c>
      <c r="G90" s="4">
        <v>63</v>
      </c>
      <c r="H90" s="4">
        <v>65</v>
      </c>
    </row>
    <row r="91" spans="1:8" x14ac:dyDescent="0.25">
      <c r="A91" s="6">
        <v>1697</v>
      </c>
      <c r="B91" s="7" t="s">
        <v>104</v>
      </c>
      <c r="C91" s="8">
        <v>5</v>
      </c>
      <c r="D91" s="4">
        <v>3</v>
      </c>
      <c r="E91" s="5" t="s">
        <v>148</v>
      </c>
      <c r="F91" s="4" t="str">
        <f>IFERROR(VLOOKUP(Tabla1[[#This Row],[ID Tema]],E$124:F$130,2,FALSE)," ")</f>
        <v>Memoria</v>
      </c>
      <c r="G91" s="4">
        <v>96</v>
      </c>
      <c r="H91" s="4">
        <v>57</v>
      </c>
    </row>
    <row r="92" spans="1:8" x14ac:dyDescent="0.25">
      <c r="A92" s="6">
        <v>1679</v>
      </c>
      <c r="B92" s="7" t="s">
        <v>105</v>
      </c>
      <c r="C92" s="8">
        <v>5</v>
      </c>
      <c r="D92" s="4">
        <v>3</v>
      </c>
      <c r="E92" s="5" t="s">
        <v>148</v>
      </c>
      <c r="F92" s="4" t="str">
        <f>IFERROR(VLOOKUP(Tabla1[[#This Row],[ID Tema]],E$124:F$130,2,FALSE)," ")</f>
        <v>Memoria</v>
      </c>
      <c r="G92" s="4">
        <v>67</v>
      </c>
      <c r="H92" s="4">
        <v>56</v>
      </c>
    </row>
    <row r="93" spans="1:8" x14ac:dyDescent="0.25">
      <c r="A93" s="6">
        <v>1704</v>
      </c>
      <c r="B93" s="7" t="s">
        <v>106</v>
      </c>
      <c r="C93" s="8">
        <v>5</v>
      </c>
      <c r="D93" s="4">
        <v>5</v>
      </c>
      <c r="E93" s="5" t="s">
        <v>154</v>
      </c>
      <c r="F93" s="4" t="str">
        <f>IFERROR(VLOOKUP(Tabla1[[#This Row],[ID Tema]],E$124:F$130,2,FALSE)," ")</f>
        <v>Letras</v>
      </c>
      <c r="G93" s="4">
        <v>74</v>
      </c>
      <c r="H93" s="4">
        <v>97</v>
      </c>
    </row>
    <row r="94" spans="1:8" x14ac:dyDescent="0.25">
      <c r="A94" s="6">
        <v>1686</v>
      </c>
      <c r="B94" s="7" t="s">
        <v>107</v>
      </c>
      <c r="C94" s="8">
        <v>5</v>
      </c>
      <c r="D94" s="4">
        <v>6</v>
      </c>
      <c r="E94" s="5" t="s">
        <v>154</v>
      </c>
      <c r="F94" s="4" t="str">
        <f>IFERROR(VLOOKUP(Tabla1[[#This Row],[ID Tema]],E$124:F$130,2,FALSE)," ")</f>
        <v>Snake</v>
      </c>
      <c r="G94" s="4">
        <v>97</v>
      </c>
      <c r="H94" s="4">
        <v>75</v>
      </c>
    </row>
    <row r="95" spans="1:8" x14ac:dyDescent="0.25">
      <c r="A95" s="6">
        <v>1735</v>
      </c>
      <c r="B95" s="7" t="s">
        <v>108</v>
      </c>
      <c r="C95" s="8">
        <v>5</v>
      </c>
      <c r="D95" s="4">
        <v>3</v>
      </c>
      <c r="E95" s="5" t="s">
        <v>154</v>
      </c>
      <c r="F95" s="4" t="str">
        <f>IFERROR(VLOOKUP(Tabla1[[#This Row],[ID Tema]],E$124:F$130,2,FALSE)," ")</f>
        <v>Memoria</v>
      </c>
      <c r="G95" s="4">
        <v>87</v>
      </c>
      <c r="H95" s="4">
        <v>67</v>
      </c>
    </row>
    <row r="96" spans="1:8" x14ac:dyDescent="0.25">
      <c r="A96" s="6">
        <v>1720</v>
      </c>
      <c r="B96" s="7" t="s">
        <v>109</v>
      </c>
      <c r="C96" s="8">
        <v>5</v>
      </c>
      <c r="D96" s="4">
        <v>1</v>
      </c>
      <c r="E96" s="5" t="s">
        <v>149</v>
      </c>
      <c r="F96" s="4" t="str">
        <f>IFERROR(VLOOKUP(Tabla1[[#This Row],[ID Tema]],E$124:F$130,2,FALSE)," ")</f>
        <v>PacMan</v>
      </c>
      <c r="G96" s="4">
        <v>72</v>
      </c>
      <c r="H96" s="4">
        <v>68</v>
      </c>
    </row>
    <row r="97" spans="1:8" x14ac:dyDescent="0.25">
      <c r="A97" s="6">
        <v>1712</v>
      </c>
      <c r="B97" s="7" t="s">
        <v>110</v>
      </c>
      <c r="C97" s="8">
        <v>5</v>
      </c>
      <c r="D97" s="4">
        <v>6</v>
      </c>
      <c r="E97" s="5" t="s">
        <v>149</v>
      </c>
      <c r="F97" s="4" t="str">
        <f>IFERROR(VLOOKUP(Tabla1[[#This Row],[ID Tema]],E$124:F$130,2,FALSE)," ")</f>
        <v>Snake</v>
      </c>
      <c r="G97" s="4">
        <v>65</v>
      </c>
      <c r="H97" s="4">
        <v>56</v>
      </c>
    </row>
    <row r="98" spans="1:8" x14ac:dyDescent="0.25">
      <c r="A98" s="6">
        <v>1701</v>
      </c>
      <c r="B98" s="7" t="s">
        <v>111</v>
      </c>
      <c r="C98" s="8">
        <v>5</v>
      </c>
      <c r="D98" s="4">
        <v>2</v>
      </c>
      <c r="E98" s="5" t="s">
        <v>149</v>
      </c>
      <c r="F98" s="4" t="str">
        <f>IFERROR(VLOOKUP(Tabla1[[#This Row],[ID Tema]],E$124:F$130,2,FALSE)," ")</f>
        <v>Totito</v>
      </c>
      <c r="G98" s="4">
        <v>50</v>
      </c>
      <c r="H98" s="4">
        <v>85</v>
      </c>
    </row>
    <row r="99" spans="1:8" x14ac:dyDescent="0.25">
      <c r="A99" s="6">
        <v>1695</v>
      </c>
      <c r="B99" s="7" t="s">
        <v>112</v>
      </c>
      <c r="C99" s="8">
        <v>5</v>
      </c>
      <c r="D99" s="4">
        <v>1</v>
      </c>
      <c r="E99" s="5" t="s">
        <v>150</v>
      </c>
      <c r="F99" s="4" t="str">
        <f>IFERROR(VLOOKUP(Tabla1[[#This Row],[ID Tema]],E$124:F$130,2,FALSE)," ")</f>
        <v>PacMan</v>
      </c>
      <c r="G99" s="4">
        <v>70</v>
      </c>
      <c r="H99" s="4">
        <v>67</v>
      </c>
    </row>
    <row r="100" spans="1:8" x14ac:dyDescent="0.25">
      <c r="A100" s="6">
        <v>1678</v>
      </c>
      <c r="B100" s="7" t="s">
        <v>113</v>
      </c>
      <c r="C100" s="8">
        <v>5</v>
      </c>
      <c r="D100" s="4">
        <v>6</v>
      </c>
      <c r="E100" s="5" t="s">
        <v>150</v>
      </c>
      <c r="F100" s="4" t="str">
        <f>IFERROR(VLOOKUP(Tabla1[[#This Row],[ID Tema]],E$124:F$130,2,FALSE)," ")</f>
        <v>Snake</v>
      </c>
      <c r="G100" s="4">
        <v>76</v>
      </c>
      <c r="H100" s="4">
        <v>70</v>
      </c>
    </row>
    <row r="101" spans="1:8" x14ac:dyDescent="0.25">
      <c r="A101" s="6">
        <v>1693</v>
      </c>
      <c r="B101" s="7" t="s">
        <v>114</v>
      </c>
      <c r="C101" s="8">
        <v>5</v>
      </c>
      <c r="D101" s="4">
        <v>6</v>
      </c>
      <c r="E101" s="5" t="s">
        <v>150</v>
      </c>
      <c r="F101" s="4" t="str">
        <f>IFERROR(VLOOKUP(Tabla1[[#This Row],[ID Tema]],E$124:F$130,2,FALSE)," ")</f>
        <v>Snake</v>
      </c>
      <c r="G101" s="4">
        <v>64</v>
      </c>
      <c r="H101" s="4">
        <v>100</v>
      </c>
    </row>
    <row r="102" spans="1:8" x14ac:dyDescent="0.25">
      <c r="A102" s="6">
        <v>1744</v>
      </c>
      <c r="B102" s="7" t="s">
        <v>115</v>
      </c>
      <c r="C102" s="8">
        <v>5</v>
      </c>
      <c r="D102" s="4">
        <v>4</v>
      </c>
      <c r="E102" s="5" t="s">
        <v>150</v>
      </c>
      <c r="F102" s="4" t="str">
        <f>IFERROR(VLOOKUP(Tabla1[[#This Row],[ID Tema]],E$124:F$130,2,FALSE)," ")</f>
        <v>Ahorcado</v>
      </c>
      <c r="G102" s="4">
        <v>88</v>
      </c>
      <c r="H102" s="4">
        <v>66</v>
      </c>
    </row>
    <row r="103" spans="1:8" x14ac:dyDescent="0.25">
      <c r="A103" s="6">
        <v>1713</v>
      </c>
      <c r="B103" s="7" t="s">
        <v>116</v>
      </c>
      <c r="C103" s="8">
        <v>5</v>
      </c>
      <c r="D103" s="4">
        <v>1</v>
      </c>
      <c r="E103" s="5" t="s">
        <v>150</v>
      </c>
      <c r="F103" s="4" t="str">
        <f>IFERROR(VLOOKUP(Tabla1[[#This Row],[ID Tema]],E$124:F$130,2,FALSE)," ")</f>
        <v>PacMan</v>
      </c>
      <c r="G103" s="4">
        <v>100</v>
      </c>
      <c r="H103" s="4">
        <v>86</v>
      </c>
    </row>
    <row r="104" spans="1:8" x14ac:dyDescent="0.25">
      <c r="A104" s="6">
        <v>1709</v>
      </c>
      <c r="B104" s="7" t="s">
        <v>117</v>
      </c>
      <c r="C104" s="8">
        <v>5</v>
      </c>
      <c r="D104" s="4">
        <v>1</v>
      </c>
      <c r="E104" s="5" t="s">
        <v>155</v>
      </c>
      <c r="F104" s="4" t="str">
        <f>IFERROR(VLOOKUP(Tabla1[[#This Row],[ID Tema]],E$124:F$130,2,FALSE)," ")</f>
        <v>PacMan</v>
      </c>
      <c r="G104" s="4">
        <v>60</v>
      </c>
      <c r="H104" s="4">
        <v>77</v>
      </c>
    </row>
    <row r="105" spans="1:8" x14ac:dyDescent="0.25">
      <c r="A105" s="6">
        <v>1688</v>
      </c>
      <c r="B105" s="7" t="s">
        <v>118</v>
      </c>
      <c r="C105" s="8">
        <v>5</v>
      </c>
      <c r="D105" s="4">
        <v>6</v>
      </c>
      <c r="E105" s="5" t="s">
        <v>155</v>
      </c>
      <c r="F105" s="4" t="str">
        <f>IFERROR(VLOOKUP(Tabla1[[#This Row],[ID Tema]],E$124:F$130,2,FALSE)," ")</f>
        <v>Snake</v>
      </c>
      <c r="G105" s="4">
        <v>100</v>
      </c>
      <c r="H105" s="4">
        <v>83</v>
      </c>
    </row>
    <row r="106" spans="1:8" x14ac:dyDescent="0.25">
      <c r="A106" s="6">
        <v>1698</v>
      </c>
      <c r="B106" s="7" t="s">
        <v>119</v>
      </c>
      <c r="C106" s="8">
        <v>5</v>
      </c>
      <c r="D106" s="4">
        <v>1</v>
      </c>
      <c r="E106" s="5" t="s">
        <v>155</v>
      </c>
      <c r="F106" s="4" t="str">
        <f>IFERROR(VLOOKUP(Tabla1[[#This Row],[ID Tema]],E$124:F$130,2,FALSE)," ")</f>
        <v>PacMan</v>
      </c>
      <c r="G106" s="4">
        <v>73</v>
      </c>
      <c r="H106" s="4">
        <v>84</v>
      </c>
    </row>
    <row r="107" spans="1:8" x14ac:dyDescent="0.25">
      <c r="A107" s="6">
        <v>1932</v>
      </c>
      <c r="B107" s="7" t="s">
        <v>120</v>
      </c>
      <c r="C107" s="8">
        <v>5</v>
      </c>
      <c r="D107" s="4">
        <v>1</v>
      </c>
      <c r="E107" s="5" t="s">
        <v>160</v>
      </c>
      <c r="F107" s="4" t="str">
        <f>IFERROR(VLOOKUP(Tabla1[[#This Row],[ID Tema]],E$124:F$130,2,FALSE)," ")</f>
        <v>PacMan</v>
      </c>
      <c r="G107" s="4">
        <v>78</v>
      </c>
      <c r="H107" s="4">
        <v>93</v>
      </c>
    </row>
    <row r="108" spans="1:8" x14ac:dyDescent="0.25">
      <c r="A108" s="6">
        <v>2334</v>
      </c>
      <c r="B108" s="7" t="s">
        <v>121</v>
      </c>
      <c r="C108" s="8">
        <v>5</v>
      </c>
      <c r="D108" s="4">
        <v>2</v>
      </c>
      <c r="E108" s="5" t="s">
        <v>158</v>
      </c>
      <c r="F108" s="4" t="str">
        <f>IFERROR(VLOOKUP(Tabla1[[#This Row],[ID Tema]],E$124:F$130,2,FALSE)," ")</f>
        <v>Totito</v>
      </c>
      <c r="G108" s="4">
        <v>57</v>
      </c>
      <c r="H108" s="4">
        <v>64</v>
      </c>
    </row>
    <row r="109" spans="1:8" x14ac:dyDescent="0.25">
      <c r="A109" s="6">
        <v>1651</v>
      </c>
      <c r="B109" s="7" t="s">
        <v>122</v>
      </c>
      <c r="C109" s="8">
        <v>5</v>
      </c>
      <c r="D109" s="4">
        <v>3</v>
      </c>
      <c r="E109" s="5" t="s">
        <v>158</v>
      </c>
      <c r="F109" s="4" t="str">
        <f>IFERROR(VLOOKUP(Tabla1[[#This Row],[ID Tema]],E$124:F$130,2,FALSE)," ")</f>
        <v>Memoria</v>
      </c>
      <c r="G109" s="4">
        <v>100</v>
      </c>
      <c r="H109" s="4">
        <v>61</v>
      </c>
    </row>
    <row r="110" spans="1:8" x14ac:dyDescent="0.25">
      <c r="A110" s="6">
        <v>1711</v>
      </c>
      <c r="B110" s="7" t="s">
        <v>123</v>
      </c>
      <c r="C110" s="8">
        <v>5</v>
      </c>
      <c r="D110" s="4">
        <v>1</v>
      </c>
      <c r="E110" s="5" t="s">
        <v>158</v>
      </c>
      <c r="F110" s="4" t="str">
        <f>IFERROR(VLOOKUP(Tabla1[[#This Row],[ID Tema]],E$124:F$130,2,FALSE)," ")</f>
        <v>PacMan</v>
      </c>
      <c r="G110" s="4">
        <v>76</v>
      </c>
      <c r="H110" s="4">
        <v>76</v>
      </c>
    </row>
    <row r="111" spans="1:8" x14ac:dyDescent="0.25">
      <c r="A111" s="6">
        <v>1691</v>
      </c>
      <c r="B111" s="7" t="s">
        <v>124</v>
      </c>
      <c r="C111" s="8">
        <v>5</v>
      </c>
      <c r="D111" s="4">
        <v>2</v>
      </c>
      <c r="E111" s="5" t="s">
        <v>161</v>
      </c>
      <c r="F111" s="4" t="str">
        <f>IFERROR(VLOOKUP(Tabla1[[#This Row],[ID Tema]],E$124:F$130,2,FALSE)," ")</f>
        <v>Totito</v>
      </c>
      <c r="G111" s="4">
        <v>85</v>
      </c>
      <c r="H111" s="4">
        <v>96</v>
      </c>
    </row>
    <row r="112" spans="1:8" x14ac:dyDescent="0.25">
      <c r="A112" s="6">
        <v>1723</v>
      </c>
      <c r="B112" s="7" t="s">
        <v>125</v>
      </c>
      <c r="C112" s="8">
        <v>5</v>
      </c>
      <c r="D112" s="4">
        <v>2</v>
      </c>
      <c r="E112" s="5" t="s">
        <v>162</v>
      </c>
      <c r="F112" s="4" t="str">
        <f>IFERROR(VLOOKUP(Tabla1[[#This Row],[ID Tema]],E$124:F$130,2,FALSE)," ")</f>
        <v>Totito</v>
      </c>
      <c r="G112" s="4">
        <v>50</v>
      </c>
      <c r="H112" s="4">
        <v>58</v>
      </c>
    </row>
    <row r="113" spans="1:22" x14ac:dyDescent="0.25">
      <c r="A113" s="6">
        <v>1310</v>
      </c>
      <c r="B113" s="7" t="s">
        <v>126</v>
      </c>
      <c r="C113" s="8">
        <v>5</v>
      </c>
      <c r="D113" s="4">
        <v>2</v>
      </c>
      <c r="E113" s="5" t="s">
        <v>157</v>
      </c>
      <c r="F113" s="4" t="str">
        <f>IFERROR(VLOOKUP(Tabla1[[#This Row],[ID Tema]],E$124:F$130,2,FALSE)," ")</f>
        <v>Totito</v>
      </c>
      <c r="G113" s="4">
        <v>97</v>
      </c>
      <c r="H113" s="4">
        <v>50</v>
      </c>
    </row>
    <row r="114" spans="1:22" x14ac:dyDescent="0.25">
      <c r="A114" s="6">
        <v>1681</v>
      </c>
      <c r="B114" s="7" t="s">
        <v>127</v>
      </c>
      <c r="C114" s="8">
        <v>5</v>
      </c>
      <c r="D114" s="4">
        <v>5</v>
      </c>
      <c r="E114" s="5" t="s">
        <v>158</v>
      </c>
      <c r="F114" s="4" t="str">
        <f>IFERROR(VLOOKUP(Tabla1[[#This Row],[ID Tema]],E$124:F$130,2,FALSE)," ")</f>
        <v>Letras</v>
      </c>
      <c r="G114" s="4">
        <v>82</v>
      </c>
      <c r="H114" s="4">
        <v>73</v>
      </c>
    </row>
    <row r="115" spans="1:22" x14ac:dyDescent="0.25">
      <c r="A115" s="6">
        <v>1672</v>
      </c>
      <c r="B115" s="7" t="s">
        <v>128</v>
      </c>
      <c r="C115" s="8">
        <v>5</v>
      </c>
      <c r="D115" s="4">
        <v>5</v>
      </c>
      <c r="E115" s="5" t="s">
        <v>153</v>
      </c>
      <c r="F115" s="4" t="str">
        <f>IFERROR(VLOOKUP(Tabla1[[#This Row],[ID Tema]],E$124:F$130,2,FALSE)," ")</f>
        <v>Letras</v>
      </c>
      <c r="G115" s="4">
        <v>92</v>
      </c>
      <c r="H115" s="4">
        <v>81</v>
      </c>
    </row>
    <row r="116" spans="1:22" x14ac:dyDescent="0.25">
      <c r="A116" s="6">
        <v>1673</v>
      </c>
      <c r="B116" s="7" t="s">
        <v>129</v>
      </c>
      <c r="C116" s="8">
        <v>5</v>
      </c>
      <c r="D116" s="4">
        <v>4</v>
      </c>
      <c r="E116" s="5" t="s">
        <v>153</v>
      </c>
      <c r="F116" s="4" t="str">
        <f>IFERROR(VLOOKUP(Tabla1[[#This Row],[ID Tema]],E$124:F$130,2,FALSE)," ")</f>
        <v>Ahorcado</v>
      </c>
      <c r="G116" s="4">
        <v>95</v>
      </c>
      <c r="H116" s="4">
        <v>69</v>
      </c>
    </row>
    <row r="117" spans="1:22" x14ac:dyDescent="0.25">
      <c r="A117" s="6">
        <v>1687</v>
      </c>
      <c r="B117" s="7" t="s">
        <v>130</v>
      </c>
      <c r="C117" s="8">
        <v>5</v>
      </c>
      <c r="D117" s="4">
        <v>6</v>
      </c>
      <c r="E117" s="5" t="s">
        <v>153</v>
      </c>
      <c r="F117" s="4" t="str">
        <f>IFERROR(VLOOKUP(Tabla1[[#This Row],[ID Tema]],E$124:F$130,2,FALSE)," ")</f>
        <v>Snake</v>
      </c>
      <c r="G117" s="4">
        <v>63</v>
      </c>
      <c r="H117" s="4">
        <v>93</v>
      </c>
    </row>
    <row r="118" spans="1:22" x14ac:dyDescent="0.25">
      <c r="A118" s="6">
        <v>1743</v>
      </c>
      <c r="B118" s="7" t="s">
        <v>131</v>
      </c>
      <c r="C118" s="8">
        <v>5</v>
      </c>
      <c r="D118" s="4">
        <v>2</v>
      </c>
      <c r="E118" s="5" t="s">
        <v>156</v>
      </c>
      <c r="F118" s="4" t="str">
        <f>IFERROR(VLOOKUP(Tabla1[[#This Row],[ID Tema]],E$124:F$130,2,FALSE)," ")</f>
        <v>Totito</v>
      </c>
      <c r="G118" s="4">
        <v>62</v>
      </c>
      <c r="H118" s="4">
        <v>65</v>
      </c>
    </row>
    <row r="119" spans="1:22" x14ac:dyDescent="0.25">
      <c r="A119" s="6">
        <v>1718</v>
      </c>
      <c r="B119" s="7" t="s">
        <v>132</v>
      </c>
      <c r="C119" s="8">
        <v>5</v>
      </c>
      <c r="D119" s="4">
        <v>6</v>
      </c>
      <c r="E119" s="5" t="s">
        <v>157</v>
      </c>
      <c r="F119" s="4" t="str">
        <f>IFERROR(VLOOKUP(Tabla1[[#This Row],[ID Tema]],E$124:F$130,2,FALSE)," ")</f>
        <v>Snake</v>
      </c>
      <c r="G119" s="4">
        <v>99</v>
      </c>
      <c r="H119" s="4">
        <v>84</v>
      </c>
      <c r="J119" t="s">
        <v>7</v>
      </c>
    </row>
    <row r="120" spans="1:22" x14ac:dyDescent="0.25">
      <c r="A120" s="6">
        <v>1676</v>
      </c>
      <c r="B120" s="7" t="s">
        <v>133</v>
      </c>
      <c r="C120" s="8">
        <v>5</v>
      </c>
      <c r="D120" s="4">
        <v>2</v>
      </c>
      <c r="E120" s="5" t="s">
        <v>158</v>
      </c>
      <c r="F120" s="4" t="str">
        <f>IFERROR(VLOOKUP(Tabla1[[#This Row],[ID Tema]],E$124:F$130,2,FALSE)," ")</f>
        <v>Totito</v>
      </c>
      <c r="G120" s="4">
        <v>92</v>
      </c>
      <c r="H120" s="4">
        <v>70</v>
      </c>
    </row>
    <row r="121" spans="1:22" x14ac:dyDescent="0.25">
      <c r="A121" s="6">
        <v>1294</v>
      </c>
      <c r="B121" s="7" t="s">
        <v>134</v>
      </c>
      <c r="C121" s="8">
        <v>5</v>
      </c>
      <c r="D121" s="4">
        <v>5</v>
      </c>
      <c r="E121" s="5" t="s">
        <v>159</v>
      </c>
      <c r="F121" s="4" t="str">
        <f>IFERROR(VLOOKUP(Tabla1[[#This Row],[ID Tema]],E$124:F$130,2,FALSE)," ")</f>
        <v>Letras</v>
      </c>
      <c r="G121" s="4">
        <v>79</v>
      </c>
      <c r="H121" s="4">
        <v>84</v>
      </c>
    </row>
    <row r="122" spans="1:22" x14ac:dyDescent="0.25">
      <c r="A122" s="4"/>
      <c r="C122" s="9"/>
      <c r="D122" s="4"/>
      <c r="E122" s="5"/>
      <c r="F122" s="5"/>
      <c r="G122" s="4"/>
    </row>
    <row r="123" spans="1:22" x14ac:dyDescent="0.25">
      <c r="A123" s="4"/>
      <c r="C123" s="9"/>
      <c r="D123" s="4"/>
      <c r="E123" s="4" t="s">
        <v>145</v>
      </c>
      <c r="F123" s="4" t="s">
        <v>5</v>
      </c>
      <c r="G123" t="s">
        <v>144</v>
      </c>
      <c r="H123" t="s">
        <v>4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x14ac:dyDescent="0.25">
      <c r="A124" s="4"/>
      <c r="C124" s="9"/>
      <c r="D124" s="4"/>
      <c r="E124" s="4">
        <v>1</v>
      </c>
      <c r="F124" s="4" t="s">
        <v>135</v>
      </c>
      <c r="G124">
        <f>COUNTIF(Tabla1[Tema],F124:F130)</f>
        <v>12</v>
      </c>
      <c r="H124">
        <f>COUNTIFS(F$2:F$121,F124,C$2:C$121,4,D$2:D$121,E124)</f>
        <v>3</v>
      </c>
      <c r="I124">
        <f>SUMPRODUCT(COUNTIF(Tabla1[Grupo],Tabla1[Tema]))</f>
        <v>0</v>
      </c>
    </row>
    <row r="125" spans="1:22" x14ac:dyDescent="0.25">
      <c r="A125" s="4"/>
      <c r="C125" s="9"/>
      <c r="D125" s="4"/>
      <c r="E125" s="4">
        <v>2</v>
      </c>
      <c r="F125" s="4" t="s">
        <v>136</v>
      </c>
      <c r="G125">
        <f>COUNTIF(Tabla1[Tema],F125:F131)</f>
        <v>18</v>
      </c>
      <c r="H125">
        <f t="shared" ref="H125:H130" si="0">COUNTIFS(F$2:F$121,F125,C$2:C$121,4,D$2:D$121,E125)</f>
        <v>7</v>
      </c>
      <c r="I125">
        <f>COUNTIFS(Tabla1[Grupo],"Grupo 01",Tabla1[Tema],F125)</f>
        <v>0</v>
      </c>
    </row>
    <row r="126" spans="1:22" x14ac:dyDescent="0.25">
      <c r="A126" s="4"/>
      <c r="C126" s="9"/>
      <c r="D126" s="4"/>
      <c r="E126" s="4">
        <v>3</v>
      </c>
      <c r="F126" s="4" t="s">
        <v>137</v>
      </c>
      <c r="G126">
        <f>COUNTIF(Tabla1[Tema],F126:F132)</f>
        <v>7</v>
      </c>
      <c r="H126">
        <f t="shared" si="0"/>
        <v>2</v>
      </c>
      <c r="I126">
        <f>COUNTIFS(Tabla1[Grupo],"Grupo 01",Tabla1[Tema],F126)</f>
        <v>0</v>
      </c>
    </row>
    <row r="127" spans="1:22" x14ac:dyDescent="0.25">
      <c r="A127" s="4"/>
      <c r="C127" s="9"/>
      <c r="D127" s="4"/>
      <c r="E127" s="4">
        <v>4</v>
      </c>
      <c r="F127" s="4" t="s">
        <v>138</v>
      </c>
      <c r="G127">
        <f>COUNTIF(Tabla1[Tema],F127:F133)</f>
        <v>10</v>
      </c>
      <c r="H127">
        <f t="shared" si="0"/>
        <v>6</v>
      </c>
      <c r="I127">
        <f>COUNTIFS(Tabla1[Grupo],"Grupo 01",Tabla1[Tema],F127)</f>
        <v>0</v>
      </c>
    </row>
    <row r="128" spans="1:22" x14ac:dyDescent="0.25">
      <c r="A128" s="4"/>
      <c r="C128" s="9"/>
      <c r="D128" s="4"/>
      <c r="E128" s="4">
        <v>5</v>
      </c>
      <c r="F128" s="4" t="s">
        <v>139</v>
      </c>
      <c r="G128">
        <f>COUNTIF(Tabla1[Tema],F128:F134)</f>
        <v>11</v>
      </c>
      <c r="H128">
        <f t="shared" si="0"/>
        <v>4</v>
      </c>
      <c r="I128">
        <f>COUNTIFS(Tabla1[Grupo],"Grupo 01",Tabla1[Tema],F128)</f>
        <v>0</v>
      </c>
    </row>
    <row r="129" spans="1:9" x14ac:dyDescent="0.25">
      <c r="A129" s="4"/>
      <c r="C129" s="9"/>
      <c r="D129" s="4"/>
      <c r="E129" s="4">
        <v>6</v>
      </c>
      <c r="F129" s="4" t="s">
        <v>140</v>
      </c>
      <c r="G129">
        <f>COUNTIF(Tabla1[Tema],F129:F135)</f>
        <v>13</v>
      </c>
      <c r="H129">
        <f t="shared" si="0"/>
        <v>5</v>
      </c>
      <c r="I129">
        <f>COUNTIFS(Tabla1[Grupo],J119,Tabla1[Tema],F129)</f>
        <v>3</v>
      </c>
    </row>
    <row r="130" spans="1:9" x14ac:dyDescent="0.25">
      <c r="A130" s="4"/>
      <c r="C130" s="9"/>
      <c r="D130" s="4"/>
      <c r="E130" s="4">
        <v>7</v>
      </c>
      <c r="F130" s="4" t="s">
        <v>141</v>
      </c>
      <c r="G130">
        <f>COUNTIF(Tabla1[Tema],F130:F136)</f>
        <v>4</v>
      </c>
      <c r="H130">
        <f t="shared" si="0"/>
        <v>4</v>
      </c>
    </row>
  </sheetData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Blanco</dc:creator>
  <cp:lastModifiedBy>GNet</cp:lastModifiedBy>
  <dcterms:created xsi:type="dcterms:W3CDTF">2025-08-09T19:34:37Z</dcterms:created>
  <dcterms:modified xsi:type="dcterms:W3CDTF">2025-08-09T21:07:52Z</dcterms:modified>
</cp:coreProperties>
</file>