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Medicos" sheetId="2" r:id="rId1"/>
  </sheets>
  <calcPr calcId="152511"/>
</workbook>
</file>

<file path=xl/calcChain.xml><?xml version="1.0" encoding="utf-8"?>
<calcChain xmlns="http://schemas.openxmlformats.org/spreadsheetml/2006/main">
  <c r="I16" i="2" l="1"/>
  <c r="G7" i="2"/>
  <c r="J7" i="2" s="1"/>
  <c r="L7" i="2" s="1"/>
  <c r="I17" i="2"/>
  <c r="I18" i="2"/>
  <c r="I19" i="2"/>
  <c r="G12" i="2"/>
  <c r="J12" i="2" s="1"/>
  <c r="L12" i="2" s="1"/>
  <c r="G6" i="2"/>
  <c r="J6" i="2" s="1"/>
  <c r="L6" i="2" s="1"/>
  <c r="G8" i="2"/>
  <c r="H8" i="2" s="1"/>
  <c r="G9" i="2"/>
  <c r="H9" i="2" s="1"/>
  <c r="G10" i="2"/>
  <c r="H10" i="2" s="1"/>
  <c r="G11" i="2"/>
  <c r="H11" i="2" s="1"/>
  <c r="H12" i="2"/>
  <c r="G13" i="2"/>
  <c r="H13" i="2" s="1"/>
  <c r="G14" i="2"/>
  <c r="H14" i="2" s="1"/>
  <c r="G15" i="2"/>
  <c r="H15" i="2" s="1"/>
  <c r="H6" i="2" l="1"/>
  <c r="H7" i="2"/>
  <c r="J14" i="2"/>
  <c r="L14" i="2" s="1"/>
  <c r="J10" i="2"/>
  <c r="L10" i="2" s="1"/>
  <c r="J8" i="2"/>
  <c r="L8" i="2" s="1"/>
  <c r="J15" i="2"/>
  <c r="L15" i="2" s="1"/>
  <c r="J13" i="2"/>
  <c r="L13" i="2" s="1"/>
  <c r="J11" i="2"/>
  <c r="L11" i="2" s="1"/>
  <c r="J9" i="2"/>
  <c r="L9" i="2" s="1"/>
</calcChain>
</file>

<file path=xl/sharedStrings.xml><?xml version="1.0" encoding="utf-8"?>
<sst xmlns="http://schemas.openxmlformats.org/spreadsheetml/2006/main" count="62" uniqueCount="54">
  <si>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</si>
  <si>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</si>
  <si>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</si>
  <si>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</si>
  <si>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</si>
  <si>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</si>
  <si>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</si>
  <si>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</si>
  <si>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</si>
  <si>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</si>
  <si>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</si>
  <si>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</si>
  <si>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</si>
  <si>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</si>
  <si>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</si>
  <si>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</si>
  <si>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</si>
  <si>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</si>
  <si>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</si>
  <si>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</si>
  <si>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</si>
  <si>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</si>
  <si>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</si>
  <si>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</si>
  <si>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</si>
  <si>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</si>
  <si>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</si>
  <si>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</si>
  <si>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</si>
  <si>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</si>
  <si>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</si>
  <si>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</si>
  <si>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</si>
  <si>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</si>
  <si>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</si>
  <si>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</si>
  <si>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</si>
  <si>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</si>
  <si>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</si>
  <si>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</si>
  <si>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</si>
  <si>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</si>
  <si>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</si>
  <si>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</si>
  <si>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</si>
  <si>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</si>
  <si>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</si>
  <si>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</si>
  <si>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</si>
  <si>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</si>
  <si>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</si>
  <si>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BOLAÑOS</t>
  </si>
  <si>
    <t>Ingeniero Computación</t>
  </si>
  <si>
    <t xml:space="preserve">ID    1099         NOMBRE            Heidy Adilis de la Rosa Ruano            DIA           23/08/2025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</si>
</sst>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70" formatCode="&quot;Q&quot;#,##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1" xfId="0" applyNumberFormat="1" applyFont="1" applyBorder="1" applyAlignment="1">
      <alignment horizontal="center"/>
    </xf>
    <xf numFmtId="14" fontId="10" fillId="3" borderId="1" xfId="1" applyNumberFormat="1" applyFont="1" applyBorder="1"/>
    <xf numFmtId="0" fontId="11" fillId="0" borderId="0" xfId="0" applyFont="1"/>
    <xf numFmtId="0" fontId="12" fillId="0" borderId="0" xfId="0" applyFont="1"/>
    <xf numFmtId="0" fontId="0" fillId="2" borderId="0" xfId="0" applyFill="1" applyAlignment="1">
      <alignment horizontal="center"/>
    </xf>
    <xf numFmtId="0" fontId="14" fillId="0" borderId="0" xfId="0" applyFont="1"/>
    <xf numFmtId="2" fontId="0" fillId="0" borderId="0" xfId="0" applyNumberFormat="1"/>
    <xf numFmtId="1" fontId="0" fillId="0" borderId="0" xfId="0" applyNumberFormat="1"/>
    <xf numFmtId="170" fontId="10" fillId="3" borderId="1" xfId="1" applyNumberFormat="1" applyFont="1" applyBorder="1"/>
    <xf numFmtId="166" fontId="0" fillId="2" borderId="0" xfId="0" applyNumberFormat="1" applyFill="1"/>
    <xf numFmtId="2" fontId="13" fillId="4" borderId="1" xfId="0" applyNumberFormat="1" applyFont="1" applyFill="1" applyBorder="1"/>
  </cellXfs>
  <cellStyles count="2">
    <cellStyle name="Neutral" xfId="1" builtinId="2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topLeftCell="A13" workbookViewId="0">
      <selection activeCell="A31" sqref="A31:E31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5.85546875" bestFit="1" customWidth="1"/>
    <col min="8" max="8" width="21" bestFit="1" customWidth="1"/>
    <col min="10" max="10" width="12.85546875" customWidth="1"/>
    <col min="11" max="11" width="13.42578125" customWidth="1"/>
  </cols>
  <sheetData>
    <row r="2" spans="1:12" ht="15.75" x14ac:dyDescent="0.25">
      <c r="A2" s="19" t="s">
        <v>53</v>
      </c>
    </row>
    <row r="5" spans="1:12" ht="15" x14ac:dyDescent="0.25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8" t="s">
        <v>8</v>
      </c>
      <c r="K5" s="8" t="s">
        <v>9</v>
      </c>
      <c r="L5" s="8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4">
        <f ca="1">(TODAY()-F6)/365</f>
        <v>1.6438356164383561</v>
      </c>
      <c r="H6" s="15" t="str">
        <f ca="1">IF(G6&gt;15,"EXPERIENCIA BUENA",IF(G6&gt;10,"EXPERIENCIA REGULAR",IF(G6&lt;5,"EXPERIENCIA MALA","-")))</f>
        <v>EXPERIENCIA MALA</v>
      </c>
      <c r="I6" s="6">
        <v>2500</v>
      </c>
      <c r="J6" s="22">
        <f ca="1">IF(G6&gt;15,I6*0.1,IF(G6&gt;10,I6*0.05,IF(G6&lt;5, 50,"-")))</f>
        <v>50</v>
      </c>
      <c r="K6" s="6">
        <v>100</v>
      </c>
      <c r="L6" s="6">
        <f ca="1">I6+J6*0.0483</f>
        <v>2502.415</v>
      </c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4">
        <f t="shared" ref="G7:G15" ca="1" si="0">(TODAY()-F7)/365</f>
        <v>45.673972602739724</v>
      </c>
      <c r="H7" s="15" t="str">
        <f ca="1">IF(G7&gt;15,"EXPERIENCIA BUENA",IF(G7&gt;10,"EXPERIENCIA REGULAR",IF(G7&lt;5,"EXPERIENCIA MALA","-")))</f>
        <v>EXPERIENCIA BUENA</v>
      </c>
      <c r="I7" s="6">
        <v>3500</v>
      </c>
      <c r="J7" s="22">
        <f t="shared" ref="J7:J15" ca="1" si="1">IF(G7&gt;15,I7*0.1,IF(G7&gt;10,I7*0.05,IF(G7&lt;5, 50,"-")))</f>
        <v>350</v>
      </c>
      <c r="K7" s="6">
        <v>200</v>
      </c>
      <c r="L7" s="6">
        <f t="shared" ref="L7:L15" ca="1" si="2">I7+J7*0.0483</f>
        <v>3516.9050000000002</v>
      </c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4">
        <f t="shared" ca="1" si="0"/>
        <v>40.668493150684931</v>
      </c>
      <c r="H8" s="15" t="str">
        <f t="shared" ref="H7:H15" ca="1" si="3">IF(G8&gt;15,"EXPERIENCIA BUENA",IF(G8&gt;10,"EXPERIENCIA REGULAR",IF(G8&lt;5,"EXPERIENCIA MALA","-")))</f>
        <v>EXPERIENCIA BUENA</v>
      </c>
      <c r="I8" s="6">
        <v>8500</v>
      </c>
      <c r="J8" s="22">
        <f t="shared" ca="1" si="1"/>
        <v>850</v>
      </c>
      <c r="K8" s="6">
        <v>300</v>
      </c>
      <c r="L8" s="6">
        <f t="shared" ca="1" si="2"/>
        <v>8541.0550000000003</v>
      </c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4">
        <f t="shared" ca="1" si="0"/>
        <v>36.665753424657531</v>
      </c>
      <c r="H9" s="15" t="str">
        <f t="shared" ca="1" si="3"/>
        <v>EXPERIENCIA BUENA</v>
      </c>
      <c r="I9" s="6">
        <v>8500</v>
      </c>
      <c r="J9" s="22">
        <f t="shared" ca="1" si="1"/>
        <v>850</v>
      </c>
      <c r="K9" s="6">
        <v>400</v>
      </c>
      <c r="L9" s="6">
        <f t="shared" ca="1" si="2"/>
        <v>8541.0550000000003</v>
      </c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4">
        <f t="shared" ca="1" si="0"/>
        <v>55.345205479452055</v>
      </c>
      <c r="H10" s="15" t="str">
        <f t="shared" ca="1" si="3"/>
        <v>EXPERIENCIA BUENA</v>
      </c>
      <c r="I10" s="6">
        <v>6000</v>
      </c>
      <c r="J10" s="22">
        <f t="shared" ca="1" si="1"/>
        <v>600</v>
      </c>
      <c r="K10" s="6">
        <v>500</v>
      </c>
      <c r="L10" s="6">
        <f t="shared" ca="1" si="2"/>
        <v>6028.98</v>
      </c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4">
        <f t="shared" ca="1" si="0"/>
        <v>73.098630136986301</v>
      </c>
      <c r="H11" s="15" t="str">
        <f t="shared" ca="1" si="3"/>
        <v>EXPERIENCIA BUENA</v>
      </c>
      <c r="I11" s="6">
        <v>7000</v>
      </c>
      <c r="J11" s="22">
        <f t="shared" ca="1" si="1"/>
        <v>700</v>
      </c>
      <c r="K11" s="6">
        <v>500</v>
      </c>
      <c r="L11" s="6">
        <f t="shared" ca="1" si="2"/>
        <v>7033.81</v>
      </c>
    </row>
    <row r="12" spans="1:12" ht="15" x14ac:dyDescent="0.25">
      <c r="B12" s="2">
        <v>7</v>
      </c>
      <c r="C12" s="2" t="s">
        <v>45</v>
      </c>
      <c r="D12" s="2" t="s">
        <v>51</v>
      </c>
      <c r="E12" s="2" t="s">
        <v>52</v>
      </c>
      <c r="F12" s="3">
        <v>31229</v>
      </c>
      <c r="G12" s="14">
        <f t="shared" ca="1" si="0"/>
        <v>40.172602739726024</v>
      </c>
      <c r="H12" s="15" t="str">
        <f t="shared" ca="1" si="3"/>
        <v>EXPERIENCIA BUENA</v>
      </c>
      <c r="I12" s="6">
        <v>2800</v>
      </c>
      <c r="J12" s="22">
        <f t="shared" ca="1" si="1"/>
        <v>280</v>
      </c>
      <c r="K12" s="6">
        <v>100</v>
      </c>
      <c r="L12" s="6">
        <f t="shared" ca="1" si="2"/>
        <v>2813.5239999999999</v>
      </c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4">
        <f t="shared" ca="1" si="0"/>
        <v>35.082191780821915</v>
      </c>
      <c r="H13" s="15" t="str">
        <f t="shared" ca="1" si="3"/>
        <v>EXPERIENCIA BUENA</v>
      </c>
      <c r="I13" s="6">
        <v>4000</v>
      </c>
      <c r="J13" s="22">
        <f t="shared" ca="1" si="1"/>
        <v>400</v>
      </c>
      <c r="K13" s="6">
        <v>300</v>
      </c>
      <c r="L13" s="6">
        <f t="shared" ca="1" si="2"/>
        <v>4019.32</v>
      </c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4">
        <f t="shared" ca="1" si="0"/>
        <v>25.972602739726028</v>
      </c>
      <c r="H14" s="15" t="str">
        <f t="shared" ca="1" si="3"/>
        <v>EXPERIENCIA BUENA</v>
      </c>
      <c r="I14" s="6">
        <v>5000</v>
      </c>
      <c r="J14" s="22">
        <f t="shared" ca="1" si="1"/>
        <v>500</v>
      </c>
      <c r="K14" s="6">
        <v>200</v>
      </c>
      <c r="L14" s="6">
        <f t="shared" ca="1" si="2"/>
        <v>5024.1499999999996</v>
      </c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4">
        <f t="shared" ca="1" si="0"/>
        <v>13.317808219178081</v>
      </c>
      <c r="H15" s="15" t="str">
        <f t="shared" ca="1" si="3"/>
        <v>EXPERIENCIA REGULAR</v>
      </c>
      <c r="I15" s="6">
        <v>3000</v>
      </c>
      <c r="J15" s="22">
        <f t="shared" ca="1" si="1"/>
        <v>150</v>
      </c>
      <c r="K15" s="6">
        <v>100</v>
      </c>
      <c r="L15" s="6">
        <f t="shared" ca="1" si="2"/>
        <v>3007.2449999999999</v>
      </c>
    </row>
    <row r="16" spans="1:12" x14ac:dyDescent="0.2">
      <c r="G16" s="21"/>
      <c r="H16" s="5" t="s">
        <v>15</v>
      </c>
      <c r="I16" s="24">
        <f>SUM(I6:I15)</f>
        <v>50800</v>
      </c>
    </row>
    <row r="17" spans="1:13" x14ac:dyDescent="0.2">
      <c r="A17" s="4"/>
      <c r="F17" s="20"/>
      <c r="H17" s="5" t="s">
        <v>16</v>
      </c>
      <c r="I17" s="24">
        <f>AVERAGE(I6:I15)</f>
        <v>5080</v>
      </c>
    </row>
    <row r="18" spans="1:13" x14ac:dyDescent="0.2">
      <c r="A18" s="4"/>
      <c r="B18" s="4"/>
      <c r="C18" s="4"/>
      <c r="D18" s="4"/>
      <c r="G18" s="5"/>
      <c r="H18" s="5" t="s">
        <v>17</v>
      </c>
      <c r="I18" s="24">
        <f>MAX(I6:I15)</f>
        <v>8500</v>
      </c>
      <c r="J18" s="9"/>
      <c r="K18" s="9"/>
      <c r="L18" s="9"/>
      <c r="M18" s="9"/>
    </row>
    <row r="19" spans="1:13" x14ac:dyDescent="0.2">
      <c r="A19" s="12" t="s">
        <v>18</v>
      </c>
      <c r="B19" s="12"/>
      <c r="C19" s="12"/>
      <c r="D19" s="12"/>
      <c r="E19" s="13"/>
      <c r="H19" s="5" t="s">
        <v>19</v>
      </c>
      <c r="I19" s="24">
        <f>MIN(I6:I15)</f>
        <v>2500</v>
      </c>
      <c r="J19" s="9"/>
      <c r="K19" s="9"/>
      <c r="L19" s="9"/>
      <c r="M19" s="9"/>
    </row>
    <row r="20" spans="1:13" x14ac:dyDescent="0.2">
      <c r="A20" s="12"/>
      <c r="B20" s="12"/>
      <c r="C20" s="12"/>
      <c r="D20" s="12" t="s">
        <v>20</v>
      </c>
      <c r="E20" s="13"/>
      <c r="J20" s="9"/>
      <c r="K20" s="9"/>
      <c r="L20" s="23"/>
      <c r="M20" s="9"/>
    </row>
    <row r="21" spans="1:13" x14ac:dyDescent="0.2">
      <c r="A21" s="12"/>
      <c r="B21" s="12"/>
      <c r="C21" s="12"/>
      <c r="D21" s="12" t="s">
        <v>21</v>
      </c>
      <c r="E21" s="13"/>
      <c r="J21" s="18"/>
      <c r="K21" s="18"/>
      <c r="L21" s="9"/>
      <c r="M21" s="9"/>
    </row>
    <row r="22" spans="1:13" x14ac:dyDescent="0.2">
      <c r="A22" s="12"/>
      <c r="B22" s="12"/>
      <c r="C22" s="12"/>
      <c r="D22" s="12" t="s">
        <v>22</v>
      </c>
      <c r="E22" s="13"/>
      <c r="J22" s="9"/>
      <c r="K22" s="9"/>
      <c r="L22" s="9"/>
      <c r="M22" s="9"/>
    </row>
    <row r="23" spans="1:13" x14ac:dyDescent="0.2">
      <c r="A23" s="10" t="s">
        <v>23</v>
      </c>
      <c r="J23" s="9"/>
      <c r="K23" s="9"/>
      <c r="L23" s="9"/>
      <c r="M23" s="9"/>
    </row>
    <row r="24" spans="1:13" x14ac:dyDescent="0.2">
      <c r="A24" s="16" t="s">
        <v>24</v>
      </c>
      <c r="J24" s="18"/>
      <c r="K24" s="18"/>
      <c r="L24" s="18"/>
      <c r="M24" s="18"/>
    </row>
    <row r="25" spans="1:13" x14ac:dyDescent="0.2">
      <c r="A25" s="17" t="s">
        <v>25</v>
      </c>
      <c r="D25" s="1"/>
      <c r="J25" s="18"/>
      <c r="K25" s="18"/>
      <c r="L25" s="18"/>
      <c r="M25" s="18"/>
    </row>
    <row r="26" spans="1:13" x14ac:dyDescent="0.2">
      <c r="A26" s="11" t="s">
        <v>26</v>
      </c>
    </row>
    <row r="27" spans="1:13" x14ac:dyDescent="0.2">
      <c r="A27" s="11" t="s">
        <v>27</v>
      </c>
    </row>
    <row r="28" spans="1:13" x14ac:dyDescent="0.2">
      <c r="A28" s="11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29" priority="8" operator="containsText" text="regular">
      <formula>NOT(ISERROR(SEARCH("regular",H6)))</formula>
    </cfRule>
    <cfRule type="containsText" dxfId="28" priority="9" operator="containsText" text="buena">
      <formula>NOT(ISERROR(SEARCH("buena",H6)))</formula>
    </cfRule>
  </conditionalFormatting>
  <conditionalFormatting sqref="J6:J15">
    <cfRule type="containsText" dxfId="11" priority="2" operator="containsText" text="regular">
      <formula>NOT(ISERROR(SEARCH("regular",J6)))</formula>
    </cfRule>
    <cfRule type="containsText" dxfId="10" priority="3" operator="containsText" text="buena">
      <formula>NOT(ISERROR(SEARCH("buena",J6)))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  <x14:conditionalFormatting xmlns:xm="http://schemas.microsoft.com/office/excel/2006/main">
          <x14:cfRule type="containsText" priority="1" operator="containsText" id="{DFC21611-1F3F-45A4-9C04-0DD2642BFCA4}">
            <xm:f>NOT(ISERROR(SEARCH("-",J6)))</xm:f>
            <xm:f>"-"</xm:f>
            <x14:dxf>
              <fill>
                <patternFill>
                  <bgColor rgb="FFFF0000"/>
                </patternFill>
              </fill>
            </x14:dxf>
          </x14:cfRule>
          <xm:sqref>J6:J15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2025-08-23T20:34:38Z</dcterms:modified>
  <cp:category/>
  <cp:contentStatus/>
</cp:coreProperties>
</file>