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EXAMEN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F3" i="2"/>
  <c r="B33" i="1"/>
  <c r="B36" i="1"/>
  <c r="F23" i="1"/>
  <c r="G10" i="1"/>
  <c r="G11" i="1"/>
  <c r="G12" i="1"/>
  <c r="G13" i="1"/>
  <c r="G14" i="1"/>
  <c r="G15" i="1"/>
  <c r="G16" i="1"/>
  <c r="G17" i="1"/>
  <c r="G18" i="1"/>
  <c r="G9" i="1"/>
  <c r="G21" i="1"/>
  <c r="F21" i="1"/>
  <c r="E21" i="1"/>
  <c r="D21" i="1"/>
  <c r="B30" i="1"/>
  <c r="B27" i="1"/>
  <c r="B24" i="1"/>
  <c r="C6" i="1"/>
  <c r="C5" i="1"/>
  <c r="G5" i="1"/>
  <c r="G3" i="1"/>
  <c r="B21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<sst xmlns="http://schemas.openxmlformats.org/spreadsheetml/2006/main" count="107" uniqueCount="106">
  <si>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</si>
  <si>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</si>
  <si>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</si>
  <si>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</si>
  <si>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</si>
  <si>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</si>
  <si>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</si>
  <si>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</si>
  <si>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</si>
  <si>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</si>
  <si>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</si>
  <si>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</si>
  <si>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</si>
  <si>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</si>
  <si>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</si>
  <si>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</si>
  <si>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</si>
  <si>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</si>
  <si>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</si>
  <si>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</si>
  <si>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</si>
  <si>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</si>
  <si>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</si>
  <si>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</si>
  <si>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</si>
  <si>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</si>
  <si>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</si>
  <si>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</si>
  <si>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</si>
  <si>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</si>
  <si>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</si>
  <si>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</si>
  <si>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</si>
  <si>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</si>
  <si>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</si>
  <si>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</si>
  <si>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</si>
  <si>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</si>
  <si>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</si>
  <si>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</si>
  <si>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</si>
  <si>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</si>
  <si>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</si>
  <si>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</si>
  <si>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</si>
  <si>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</si>
  <si>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</si>
  <si>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</si>
  <si>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</si>
  <si>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</si>
  <si>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</si>
  <si>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</si>
  <si>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</si>
  <si>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</si>
  <si>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</si>
  <si>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</si>
  <si>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</si>
  <si>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</si>
  <si>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</si>
  <si>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</si>
  <si>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</si>
  <si>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</si>
  <si>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</si>
  <si>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</si>
  <si>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</si>
  <si>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</si>
  <si>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</si>
  <si>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</si>
  <si>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</si>
  <si>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</si>
  <si>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</si>
  <si>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</si>
  <si>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</si>
  <si>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</si>
  <si>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</si>
  <si>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</si>
  <si>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</si>
  <si>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</si>
  <si>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</si>
  <si>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</si>
  <si>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</si>
  <si>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</si>
  <si>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</si>
  <si>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</si>
  <si>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</si>
  <si>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</si>
  <si>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</si>
  <si>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</si>
  <si>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</si>
  <si>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</si>
  <si>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</si>
  <si>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</si>
  <si>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</si>
  <si>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</si>
  <si>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</si>
  <si>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</si>
  <si>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</si>
  <si>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</si>
  <si>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</si>
  <si>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</si>
  <si>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</si>
  <si>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</si>
  <si>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</si>
  <si>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</si>
  <si>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</si>
  <si>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Tarjeta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</si>
</sst>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9" fontId="0" fillId="7" borderId="4" xfId="2" applyFont="1" applyFill="1" applyBorder="1" applyAlignment="1"/>
    <xf numFmtId="44" fontId="0" fillId="7" borderId="4" xfId="0" applyNumberFormat="1" applyFill="1" applyBorder="1" applyAlignment="1">
      <alignment horizontal="center"/>
    </xf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="" xmlns:a16="http://schemas.microsoft.com/office/drawing/2014/main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Normal="100" workbookViewId="0">
      <selection activeCell="D24" sqref="D24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8554687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1099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45920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tr">
        <f>VLOOKUP(C4,Clientes!A3:F12,2,FALSE)</f>
        <v>Maria de Jesus</v>
      </c>
      <c r="D5" s="49"/>
      <c r="E5" s="49"/>
      <c r="F5" s="26" t="s">
        <v>10</v>
      </c>
      <c r="G5" s="37" t="str">
        <f>VLOOKUP(C4,Clientes!A3:F12,6,FALSE)</f>
        <v>254879-2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49" t="str">
        <f>VLOOKUP(C4,Clientes!A4:F13,4,FALSE)</f>
        <v>33 Avenida 10-45, Zona 3</v>
      </c>
      <c r="D6" s="49"/>
      <c r="E6" s="49"/>
      <c r="F6" s="26" t="s">
        <v>101</v>
      </c>
      <c r="G6" s="46" t="str">
        <f>D23</f>
        <v>Tarjeta</v>
      </c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8">
        <f>F9*B9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8">
        <f t="shared" ref="G10:G18" si="0">F10*B10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8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8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8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8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8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8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8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8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2">
        <f>COUNT(B9:B18)</f>
        <v>10</v>
      </c>
      <c r="D21" s="39">
        <f>IF(G9&gt;"300",F9*0.2,IF(G9&gt;"200",F9*0.15,IF(G9&gt;100,F9*0.1,F9*0.05)))</f>
        <v>3.5</v>
      </c>
      <c r="E21" s="45">
        <f>F9*0.012</f>
        <v>0.42</v>
      </c>
      <c r="F21" s="40">
        <f>SUM(F9:F18)</f>
        <v>314.5</v>
      </c>
      <c r="G21" s="41">
        <f>SUM(G9:G18)</f>
        <v>1696.5</v>
      </c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 t="s">
        <v>105</v>
      </c>
      <c r="E23" s="47"/>
      <c r="F23" s="44">
        <f>G21+F21</f>
        <v>2011</v>
      </c>
      <c r="J23" s="29">
        <v>12</v>
      </c>
      <c r="K23" s="12" t="s">
        <v>103</v>
      </c>
    </row>
    <row r="24" spans="2:11" x14ac:dyDescent="0.25">
      <c r="B24" s="42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2">
        <f>MIN(B9:B18)</f>
        <v>1</v>
      </c>
    </row>
    <row r="29" spans="2:11" x14ac:dyDescent="0.25">
      <c r="B29" s="32" t="s">
        <v>98</v>
      </c>
    </row>
    <row r="30" spans="2:11" x14ac:dyDescent="0.25">
      <c r="B30" s="42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2">
        <f>COUNTIF(F9:F18,"&gt;15")</f>
        <v>7</v>
      </c>
    </row>
    <row r="35" spans="2:2" x14ac:dyDescent="0.25">
      <c r="B35" s="32" t="s">
        <v>100</v>
      </c>
    </row>
    <row r="36" spans="2:2" x14ac:dyDescent="0.25">
      <c r="B36" s="43">
        <f>SUMIF(F9:F18,"&gt;25")</f>
        <v>288</v>
      </c>
    </row>
  </sheetData>
  <mergeCells count="14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F3" sqref="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F3" t="str">
        <f>IF(EXAMEN!F23&gt;200,"CUPON"," ")</f>
        <v>CUPON</v>
      </c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EXAMEN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2025-09-20T20:22:06Z</dcterms:modified>
  <cp:category>Centro GNet</cp:category>
  <cp:contentStatus>Bueno</cp:contentStatus>
  <dc:language>Español</dc:language>
  <cp:version>7</cp:version>
</cp:coreProperties>
</file>