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536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6" i="1" l="1"/>
  <c r="L2" i="1"/>
  <c r="L3" i="1"/>
  <c r="L4" i="1"/>
  <c r="L5" i="1"/>
  <c r="L6" i="1"/>
  <c r="L7" i="1"/>
  <c r="L8" i="1"/>
  <c r="L9" i="1"/>
  <c r="L10" i="1"/>
  <c r="K2" i="1"/>
  <c r="K3" i="1"/>
  <c r="K4" i="1"/>
  <c r="K5" i="1"/>
  <c r="K6" i="1"/>
  <c r="K7" i="1"/>
  <c r="K8" i="1"/>
  <c r="K9" i="1"/>
  <c r="K10" i="1"/>
  <c r="F3" i="1"/>
  <c r="F4" i="1"/>
  <c r="H4" i="1" s="1"/>
  <c r="F5" i="1"/>
  <c r="F6" i="1"/>
  <c r="H6" i="1" s="1"/>
  <c r="F7" i="1"/>
  <c r="F8" i="1"/>
  <c r="H8" i="1" s="1"/>
  <c r="F9" i="1"/>
  <c r="F10" i="1"/>
  <c r="H10" i="1" s="1"/>
  <c r="F2" i="1"/>
  <c r="G10" i="1" l="1"/>
  <c r="I10" i="1" s="1"/>
  <c r="G6" i="1"/>
  <c r="I6" i="1" s="1"/>
  <c r="G8" i="1"/>
  <c r="I8" i="1" s="1"/>
  <c r="G4" i="1"/>
  <c r="I4" i="1" s="1"/>
  <c r="H2" i="1"/>
  <c r="H9" i="1"/>
  <c r="H7" i="1"/>
  <c r="H5" i="1"/>
  <c r="H3" i="1"/>
  <c r="G2" i="1"/>
  <c r="I2" i="1" s="1"/>
  <c r="G9" i="1"/>
  <c r="I9" i="1" s="1"/>
  <c r="G7" i="1"/>
  <c r="I7" i="1" s="1"/>
  <c r="G5" i="1"/>
  <c r="I5" i="1" s="1"/>
  <c r="G3" i="1"/>
  <c r="I3" i="1" s="1"/>
  <c r="N9" i="1" l="1"/>
</calcChain>
</file>

<file path=xl/sharedStrings.xml><?xml version="1.0" encoding="utf-8"?>
<sst xmlns="http://schemas.openxmlformats.org/spreadsheetml/2006/main" count="59" uniqueCount="42">
  <si>
    <t>codigo de producto</t>
  </si>
  <si>
    <t>nombre de producto</t>
  </si>
  <si>
    <t>categoria</t>
  </si>
  <si>
    <t>precio unitario</t>
  </si>
  <si>
    <t>cantidad vendida</t>
  </si>
  <si>
    <t>subtotal</t>
  </si>
  <si>
    <t>descuento</t>
  </si>
  <si>
    <t>recargo</t>
  </si>
  <si>
    <t>total a pagar</t>
  </si>
  <si>
    <t>genero del cliente</t>
  </si>
  <si>
    <t>comentarios</t>
  </si>
  <si>
    <t>AD5</t>
  </si>
  <si>
    <t>FE6</t>
  </si>
  <si>
    <t>HE6</t>
  </si>
  <si>
    <t>KE8</t>
  </si>
  <si>
    <t>LE3</t>
  </si>
  <si>
    <t>RW6</t>
  </si>
  <si>
    <t>PR4</t>
  </si>
  <si>
    <t>SA9</t>
  </si>
  <si>
    <t>JR3</t>
  </si>
  <si>
    <t xml:space="preserve">CASA </t>
  </si>
  <si>
    <t>PERRO</t>
  </si>
  <si>
    <t>LAMPARA</t>
  </si>
  <si>
    <t>CAMISETA</t>
  </si>
  <si>
    <t>ZAPATOS</t>
  </si>
  <si>
    <t>TELEFONO</t>
  </si>
  <si>
    <t>ESCRITORIO</t>
  </si>
  <si>
    <t>CAMA</t>
  </si>
  <si>
    <t>HOMBRE</t>
  </si>
  <si>
    <t>MUJER</t>
  </si>
  <si>
    <t>UNISEX</t>
  </si>
  <si>
    <t>MASCULINO</t>
  </si>
  <si>
    <t>FEMENINO</t>
  </si>
  <si>
    <t>para una familia numerosa</t>
  </si>
  <si>
    <t>para un cabello cedoso</t>
  </si>
  <si>
    <t>con sabor a chocolate</t>
  </si>
  <si>
    <t>con una duracio de 20 hora</t>
  </si>
  <si>
    <t>descripcion</t>
  </si>
  <si>
    <t>PRODUCTOS HOMBRE</t>
  </si>
  <si>
    <t>PROMEDIO</t>
  </si>
  <si>
    <t>ESCALERA</t>
  </si>
  <si>
    <t>POSICION DE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</si>
</sst>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0" fontId="4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K1" workbookViewId="0">
      <selection activeCell="L15" sqref="L15"/>
    </sheetView>
  </sheetViews>
  <sheetFormatPr baseColWidth="10" defaultRowHeight="15" x14ac:dyDescent="0.25"/>
  <cols>
    <col min="1" max="1" width="11" customWidth="1"/>
    <col min="2" max="2" width="13" customWidth="1"/>
    <col min="3" max="3" width="9.140625" bestFit="1" customWidth="1"/>
    <col min="4" max="4" width="8.85546875" style="1" customWidth="1"/>
    <col min="5" max="5" width="10.42578125" style="1" customWidth="1"/>
    <col min="6" max="6" width="11.140625" customWidth="1"/>
    <col min="10" max="10" width="11.7109375" customWidth="1"/>
    <col min="11" max="11" width="24.140625" bestFit="1" customWidth="1"/>
    <col min="12" max="12" width="24.7109375" bestFit="1" customWidth="1"/>
    <col min="13" max="13" width="12.42578125" customWidth="1"/>
    <col min="14" max="14" width="26.85546875" customWidth="1"/>
  </cols>
  <sheetData>
    <row r="1" spans="1:14" ht="31.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37</v>
      </c>
      <c r="M1" s="14" t="s">
        <v>16</v>
      </c>
      <c r="N1" s="2" t="s">
        <v>33</v>
      </c>
    </row>
    <row r="2" spans="1:14" x14ac:dyDescent="0.25">
      <c r="A2" s="9" t="s">
        <v>19</v>
      </c>
      <c r="B2" s="9" t="s">
        <v>40</v>
      </c>
      <c r="C2" s="9" t="s">
        <v>28</v>
      </c>
      <c r="D2" s="10">
        <v>55</v>
      </c>
      <c r="E2" s="10">
        <v>2</v>
      </c>
      <c r="F2" s="11">
        <f>(D2*E2)</f>
        <v>110</v>
      </c>
      <c r="G2" s="11">
        <f>IF(J2="FEMENINO",F2*0.1,IF(J2="MASCULINO",F2*0.05,0))</f>
        <v>11</v>
      </c>
      <c r="H2" s="9">
        <f>IF(F2&gt;300,F2*0.05,0)</f>
        <v>0</v>
      </c>
      <c r="I2" s="12">
        <f>F2-G2</f>
        <v>99</v>
      </c>
      <c r="J2" s="9" t="s">
        <v>32</v>
      </c>
      <c r="K2" s="9" t="str">
        <f>CONCATENATE(B2,"-",C2,"-",MID(B2,1,3))</f>
        <v>ESCALERA-HOMBRE-ESC</v>
      </c>
      <c r="L2" s="10" t="e">
        <f>VLOOKUP(A2,M$1:N$4,2,FALSE)</f>
        <v>#N/A</v>
      </c>
      <c r="M2" s="14" t="s">
        <v>17</v>
      </c>
      <c r="N2" s="2" t="s">
        <v>34</v>
      </c>
    </row>
    <row r="3" spans="1:14" x14ac:dyDescent="0.25">
      <c r="A3" s="9" t="s">
        <v>18</v>
      </c>
      <c r="B3" s="9" t="s">
        <v>20</v>
      </c>
      <c r="C3" s="9" t="s">
        <v>28</v>
      </c>
      <c r="D3" s="10">
        <v>82</v>
      </c>
      <c r="E3" s="10">
        <v>5</v>
      </c>
      <c r="F3" s="11">
        <f t="shared" ref="F3:F10" si="0">(D3*E3)</f>
        <v>410</v>
      </c>
      <c r="G3" s="11">
        <f t="shared" ref="G3:G10" si="1">IF(J3="FEMENINO",F3*0.1,IF(J3="MASCULINO",F3*0.05,0))</f>
        <v>20.5</v>
      </c>
      <c r="H3" s="9">
        <f t="shared" ref="H3:H10" si="2">IF(F3&gt;300,F3*0.05,0)</f>
        <v>20.5</v>
      </c>
      <c r="I3" s="12">
        <f t="shared" ref="I3:I10" si="3">F3-G3</f>
        <v>389.5</v>
      </c>
      <c r="J3" s="9" t="s">
        <v>31</v>
      </c>
      <c r="K3" s="9" t="str">
        <f t="shared" ref="K3:K10" si="4">CONCATENATE(B3,"-",C3,"-",MID(B3,1,3))</f>
        <v>CASA -HOMBRE-CAS</v>
      </c>
      <c r="L3" s="10" t="e">
        <f t="shared" ref="L3:L10" si="5">VLOOKUP(A3,M$1:N$4,2,FALSE)</f>
        <v>#N/A</v>
      </c>
      <c r="M3" s="14" t="s">
        <v>15</v>
      </c>
      <c r="N3" s="2" t="s">
        <v>35</v>
      </c>
    </row>
    <row r="4" spans="1:14" x14ac:dyDescent="0.25">
      <c r="A4" s="9" t="s">
        <v>17</v>
      </c>
      <c r="B4" s="9" t="s">
        <v>21</v>
      </c>
      <c r="C4" s="9" t="s">
        <v>29</v>
      </c>
      <c r="D4" s="10">
        <v>96</v>
      </c>
      <c r="E4" s="10">
        <v>9</v>
      </c>
      <c r="F4" s="11">
        <f t="shared" si="0"/>
        <v>864</v>
      </c>
      <c r="G4" s="11">
        <f t="shared" si="1"/>
        <v>43.2</v>
      </c>
      <c r="H4" s="9">
        <f t="shared" si="2"/>
        <v>43.2</v>
      </c>
      <c r="I4" s="12">
        <f t="shared" si="3"/>
        <v>820.8</v>
      </c>
      <c r="J4" s="9" t="s">
        <v>31</v>
      </c>
      <c r="K4" s="9" t="str">
        <f t="shared" si="4"/>
        <v>PERRO-MUJER-PER</v>
      </c>
      <c r="L4" s="10" t="str">
        <f t="shared" si="5"/>
        <v>para un cabello cedoso</v>
      </c>
      <c r="M4" s="14" t="s">
        <v>14</v>
      </c>
      <c r="N4" s="2" t="s">
        <v>36</v>
      </c>
    </row>
    <row r="5" spans="1:14" x14ac:dyDescent="0.25">
      <c r="A5" s="9" t="s">
        <v>16</v>
      </c>
      <c r="B5" s="9" t="s">
        <v>22</v>
      </c>
      <c r="C5" s="9" t="s">
        <v>30</v>
      </c>
      <c r="D5" s="10">
        <v>41</v>
      </c>
      <c r="E5" s="10">
        <v>3</v>
      </c>
      <c r="F5" s="11">
        <f t="shared" si="0"/>
        <v>123</v>
      </c>
      <c r="G5" s="11">
        <f t="shared" si="1"/>
        <v>12.3</v>
      </c>
      <c r="H5" s="9">
        <f t="shared" si="2"/>
        <v>0</v>
      </c>
      <c r="I5" s="12">
        <f t="shared" si="3"/>
        <v>110.7</v>
      </c>
      <c r="J5" s="9" t="s">
        <v>32</v>
      </c>
      <c r="K5" s="9" t="str">
        <f t="shared" si="4"/>
        <v>LAMPARA-UNISEX-LAM</v>
      </c>
      <c r="L5" s="10" t="str">
        <f t="shared" si="5"/>
        <v>para una familia numerosa</v>
      </c>
    </row>
    <row r="6" spans="1:14" x14ac:dyDescent="0.25">
      <c r="A6" s="9" t="s">
        <v>15</v>
      </c>
      <c r="B6" s="9" t="s">
        <v>23</v>
      </c>
      <c r="C6" s="9" t="s">
        <v>29</v>
      </c>
      <c r="D6" s="10">
        <v>63</v>
      </c>
      <c r="E6" s="10">
        <v>1</v>
      </c>
      <c r="F6" s="11">
        <f t="shared" si="0"/>
        <v>63</v>
      </c>
      <c r="G6" s="11">
        <f t="shared" si="1"/>
        <v>3.1500000000000004</v>
      </c>
      <c r="H6" s="9">
        <f t="shared" si="2"/>
        <v>0</v>
      </c>
      <c r="I6" s="12">
        <f t="shared" si="3"/>
        <v>59.85</v>
      </c>
      <c r="J6" s="9" t="s">
        <v>31</v>
      </c>
      <c r="K6" s="9" t="str">
        <f t="shared" si="4"/>
        <v>CAMISETA-MUJER-CAM</v>
      </c>
      <c r="L6" s="10" t="str">
        <f t="shared" si="5"/>
        <v>con sabor a chocolate</v>
      </c>
      <c r="M6" s="7" t="s">
        <v>38</v>
      </c>
      <c r="N6" s="4">
        <f>COUNTIF(C2:C10,"HOMBRE")</f>
        <v>3</v>
      </c>
    </row>
    <row r="7" spans="1:14" x14ac:dyDescent="0.25">
      <c r="A7" s="9" t="s">
        <v>14</v>
      </c>
      <c r="B7" s="9" t="s">
        <v>24</v>
      </c>
      <c r="C7" s="9" t="s">
        <v>29</v>
      </c>
      <c r="D7" s="10">
        <v>28</v>
      </c>
      <c r="E7" s="10">
        <v>4</v>
      </c>
      <c r="F7" s="11">
        <f t="shared" si="0"/>
        <v>112</v>
      </c>
      <c r="G7" s="11">
        <f t="shared" si="1"/>
        <v>11.200000000000001</v>
      </c>
      <c r="H7" s="9">
        <f t="shared" si="2"/>
        <v>0</v>
      </c>
      <c r="I7" s="12">
        <f t="shared" si="3"/>
        <v>100.8</v>
      </c>
      <c r="J7" s="9" t="s">
        <v>32</v>
      </c>
      <c r="K7" s="9" t="str">
        <f t="shared" si="4"/>
        <v>ZAPATOS-MUJER-ZAP</v>
      </c>
      <c r="L7" s="10" t="str">
        <f t="shared" si="5"/>
        <v>con una duracio de 20 hora</v>
      </c>
      <c r="M7" s="7"/>
      <c r="N7" s="4"/>
    </row>
    <row r="8" spans="1:14" x14ac:dyDescent="0.25">
      <c r="A8" s="9" t="s">
        <v>13</v>
      </c>
      <c r="B8" s="9" t="s">
        <v>25</v>
      </c>
      <c r="C8" s="9" t="s">
        <v>30</v>
      </c>
      <c r="D8" s="10">
        <v>78</v>
      </c>
      <c r="E8" s="10">
        <v>5</v>
      </c>
      <c r="F8" s="11">
        <f t="shared" si="0"/>
        <v>390</v>
      </c>
      <c r="G8" s="11">
        <f t="shared" si="1"/>
        <v>39</v>
      </c>
      <c r="H8" s="9">
        <f t="shared" si="2"/>
        <v>19.5</v>
      </c>
      <c r="I8" s="12">
        <f t="shared" si="3"/>
        <v>351</v>
      </c>
      <c r="J8" s="9" t="s">
        <v>32</v>
      </c>
      <c r="K8" s="9" t="str">
        <f t="shared" si="4"/>
        <v>TELEFONO-UNISEX-TEL</v>
      </c>
      <c r="L8" s="10" t="e">
        <f t="shared" si="5"/>
        <v>#N/A</v>
      </c>
    </row>
    <row r="9" spans="1:14" x14ac:dyDescent="0.25">
      <c r="A9" s="9" t="s">
        <v>12</v>
      </c>
      <c r="B9" s="9" t="s">
        <v>26</v>
      </c>
      <c r="C9" s="9" t="s">
        <v>28</v>
      </c>
      <c r="D9" s="10">
        <v>32</v>
      </c>
      <c r="E9" s="10">
        <v>6</v>
      </c>
      <c r="F9" s="11">
        <f t="shared" si="0"/>
        <v>192</v>
      </c>
      <c r="G9" s="11">
        <f t="shared" si="1"/>
        <v>9.6000000000000014</v>
      </c>
      <c r="H9" s="9">
        <f t="shared" si="2"/>
        <v>0</v>
      </c>
      <c r="I9" s="12">
        <f t="shared" si="3"/>
        <v>182.4</v>
      </c>
      <c r="J9" s="9" t="s">
        <v>31</v>
      </c>
      <c r="K9" s="9" t="str">
        <f t="shared" si="4"/>
        <v>ESCRITORIO-HOMBRE-ESC</v>
      </c>
      <c r="L9" s="10" t="e">
        <f t="shared" si="5"/>
        <v>#N/A</v>
      </c>
      <c r="M9" s="8" t="s">
        <v>39</v>
      </c>
      <c r="N9" s="5">
        <f>AVERAGE(I2:I10)</f>
        <v>243.99444444444441</v>
      </c>
    </row>
    <row r="10" spans="1:14" x14ac:dyDescent="0.25">
      <c r="A10" s="9" t="s">
        <v>11</v>
      </c>
      <c r="B10" s="9" t="s">
        <v>27</v>
      </c>
      <c r="C10" s="9" t="s">
        <v>29</v>
      </c>
      <c r="D10" s="10">
        <v>13</v>
      </c>
      <c r="E10" s="10">
        <v>7</v>
      </c>
      <c r="F10" s="11">
        <f t="shared" si="0"/>
        <v>91</v>
      </c>
      <c r="G10" s="11">
        <f t="shared" si="1"/>
        <v>9.1</v>
      </c>
      <c r="H10" s="9">
        <f t="shared" si="2"/>
        <v>0</v>
      </c>
      <c r="I10" s="12">
        <f t="shared" si="3"/>
        <v>81.900000000000006</v>
      </c>
      <c r="J10" s="9" t="s">
        <v>32</v>
      </c>
      <c r="K10" s="9" t="str">
        <f t="shared" si="4"/>
        <v>CAMA-MUJER-CAM</v>
      </c>
      <c r="L10" s="10" t="e">
        <f t="shared" si="5"/>
        <v>#N/A</v>
      </c>
      <c r="M10" s="8"/>
      <c r="N10" s="6"/>
    </row>
    <row r="12" spans="1:14" x14ac:dyDescent="0.25">
      <c r="M12" s="3" t="s">
        <v>41</v>
      </c>
      <c r="N12" s="15">
        <f>FIND("A",B2,1)</f>
        <v>4</v>
      </c>
    </row>
    <row r="13" spans="1:14" x14ac:dyDescent="0.25">
      <c r="M13" s="3"/>
      <c r="N13" s="15"/>
    </row>
  </sheetData>
  <mergeCells count="6">
    <mergeCell ref="M6:M7"/>
    <mergeCell ref="N6:N7"/>
    <mergeCell ref="M9:M10"/>
    <mergeCell ref="N9:N10"/>
    <mergeCell ref="M12:M13"/>
    <mergeCell ref="N12:N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2025-03-01T21:05:59Z</dcterms:created>
  <dcterms:modified xsi:type="dcterms:W3CDTF">2025-03-08T21:14:46Z</dcterms:modified>
</cp:coreProperties>
</file>