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2" i="1"/>
  <c r="D3" i="1"/>
  <c r="D4" i="1"/>
  <c r="D5" i="1"/>
  <c r="D6" i="1"/>
  <c r="D7" i="1"/>
  <c r="D8" i="1"/>
  <c r="D9" i="1"/>
  <c r="D10" i="1"/>
  <c r="D2" i="1"/>
  <c r="C3" i="1"/>
  <c r="C4" i="1"/>
  <c r="C5" i="1"/>
  <c r="C6" i="1"/>
  <c r="C7" i="1"/>
  <c r="C8" i="1"/>
  <c r="C9" i="1"/>
  <c r="C10" i="1"/>
  <c r="C2" i="1"/>
  <c r="B2" i="1"/>
  <c r="B3" i="1"/>
  <c r="B4" i="1"/>
  <c r="B5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<sst xmlns="http://schemas.openxmlformats.org/spreadsheetml/2006/main" count="37" uniqueCount="25">
  <si>
    <t>Codigo tour</t>
  </si>
  <si>
    <t>Descripcion tour</t>
  </si>
  <si>
    <t>Codigo operador</t>
  </si>
  <si>
    <t>operador responsable</t>
  </si>
  <si>
    <t>cantidad pasajeros</t>
  </si>
  <si>
    <t>Tipo de contingente</t>
  </si>
  <si>
    <t>importe recaudado por salida</t>
  </si>
  <si>
    <t>codigo de tour</t>
  </si>
  <si>
    <t>costo x pax</t>
  </si>
  <si>
    <t>cod.operador</t>
  </si>
  <si>
    <t>despcrion de tour</t>
  </si>
  <si>
    <t>codigo operador</t>
  </si>
  <si>
    <t>A</t>
  </si>
  <si>
    <t>B</t>
  </si>
  <si>
    <t>C</t>
  </si>
  <si>
    <t>Europamundo</t>
  </si>
  <si>
    <t>Iberojet</t>
  </si>
  <si>
    <t>españa tour</t>
  </si>
  <si>
    <t>Andalucia 3 dias</t>
  </si>
  <si>
    <t xml:space="preserve">andalucia 10 dias </t>
  </si>
  <si>
    <t>Sevilla 7 dias</t>
  </si>
  <si>
    <t>Andalucia-Galicia 12 dias</t>
  </si>
  <si>
    <t>Granada 7 dias</t>
  </si>
  <si>
    <t>Granada 10 dias</t>
  </si>
  <si>
    <t>IUJIUNIU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</si>
</sst>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2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F2" sqref="F2"/>
    </sheetView>
  </sheetViews>
  <sheetFormatPr baseColWidth="10" defaultRowHeight="15" x14ac:dyDescent="0.25"/>
  <cols>
    <col min="1" max="1" width="8.7109375" style="1" customWidth="1"/>
    <col min="2" max="2" width="23" bestFit="1" customWidth="1"/>
    <col min="3" max="3" width="10.5703125" customWidth="1"/>
    <col min="4" max="4" width="13.7109375" customWidth="1"/>
    <col min="5" max="5" width="11.140625" style="1" customWidth="1"/>
    <col min="6" max="6" width="11.85546875" customWidth="1"/>
    <col min="7" max="7" width="14" customWidth="1"/>
    <col min="8" max="8" width="4.42578125" customWidth="1"/>
    <col min="9" max="9" width="11.42578125" style="1"/>
    <col min="10" max="10" width="23" bestFit="1" customWidth="1"/>
    <col min="11" max="12" width="11.42578125" style="1"/>
    <col min="13" max="13" width="3.85546875" style="1" customWidth="1"/>
    <col min="14" max="14" width="11.42578125" style="1"/>
    <col min="15" max="15" width="22.28515625" customWidth="1"/>
  </cols>
  <sheetData>
    <row r="1" spans="1:15" ht="45" x14ac:dyDescent="0.25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 t="s">
        <v>5</v>
      </c>
      <c r="G1" s="11" t="s">
        <v>6</v>
      </c>
      <c r="H1" s="13"/>
      <c r="I1" s="15" t="s">
        <v>7</v>
      </c>
      <c r="J1" s="16" t="s">
        <v>10</v>
      </c>
      <c r="K1" s="21" t="s">
        <v>8</v>
      </c>
      <c r="L1" s="17" t="s">
        <v>9</v>
      </c>
      <c r="M1" s="2"/>
      <c r="N1" s="3" t="s">
        <v>11</v>
      </c>
      <c r="O1" s="4" t="s">
        <v>3</v>
      </c>
    </row>
    <row r="2" spans="1:15" x14ac:dyDescent="0.25">
      <c r="A2" s="19">
        <v>115</v>
      </c>
      <c r="B2" s="10" t="str">
        <f>VLOOKUP(A2,I$2:L$10,2,FALSE)</f>
        <v xml:space="preserve">andalucia 10 dias </v>
      </c>
      <c r="C2" s="10" t="str">
        <f>VLOOKUP(A2,I$2:L$10,4,FALSE)</f>
        <v>A</v>
      </c>
      <c r="D2" s="10" t="str">
        <f>VLOOKUP(C2,N$2:O$4,2,FALSE)</f>
        <v>Europamundo</v>
      </c>
      <c r="E2" s="19">
        <v>35</v>
      </c>
      <c r="F2" s="10"/>
      <c r="G2" s="12">
        <f>VLOOKUP(A2,I$2:L$10,3,FALSE)*E2</f>
        <v>18200</v>
      </c>
      <c r="H2" s="14"/>
      <c r="I2" s="20">
        <v>105</v>
      </c>
      <c r="J2" s="18" t="s">
        <v>18</v>
      </c>
      <c r="K2" s="22">
        <v>260</v>
      </c>
      <c r="L2" s="22" t="s">
        <v>12</v>
      </c>
      <c r="N2" s="23" t="s">
        <v>12</v>
      </c>
      <c r="O2" s="5" t="s">
        <v>15</v>
      </c>
    </row>
    <row r="3" spans="1:15" x14ac:dyDescent="0.25">
      <c r="A3" s="19">
        <v>220</v>
      </c>
      <c r="B3" s="10" t="str">
        <f t="shared" ref="B3:B10" si="0">VLOOKUP(A3,I$2:L$10,2,FALSE)</f>
        <v>Andalucia-Galicia 12 dias</v>
      </c>
      <c r="C3" s="10" t="str">
        <f t="shared" ref="C3:C10" si="1">VLOOKUP(A3,I$2:L$10,4,FALSE)</f>
        <v>B</v>
      </c>
      <c r="D3" s="10" t="str">
        <f t="shared" ref="D3:D10" si="2">VLOOKUP(C3,N$2:O$4,2,FALSE)</f>
        <v>Iberojet</v>
      </c>
      <c r="E3" s="19">
        <v>22</v>
      </c>
      <c r="F3" s="10"/>
      <c r="G3" s="12">
        <f t="shared" ref="G3:G10" si="3">VLOOKUP(A3,I$2:L$10,3,FALSE)*E3</f>
        <v>14740</v>
      </c>
      <c r="H3" s="14"/>
      <c r="I3" s="20">
        <v>115</v>
      </c>
      <c r="J3" s="18" t="s">
        <v>19</v>
      </c>
      <c r="K3" s="22">
        <v>520</v>
      </c>
      <c r="L3" s="22" t="s">
        <v>12</v>
      </c>
      <c r="N3" s="23" t="s">
        <v>13</v>
      </c>
      <c r="O3" s="5" t="s">
        <v>16</v>
      </c>
    </row>
    <row r="4" spans="1:15" x14ac:dyDescent="0.25">
      <c r="A4" s="19">
        <v>120</v>
      </c>
      <c r="B4" s="10" t="str">
        <f t="shared" si="0"/>
        <v>Sevilla 7 dias</v>
      </c>
      <c r="C4" s="10" t="str">
        <f t="shared" si="1"/>
        <v>A</v>
      </c>
      <c r="D4" s="10" t="str">
        <f t="shared" si="2"/>
        <v>Europamundo</v>
      </c>
      <c r="E4" s="19">
        <v>18</v>
      </c>
      <c r="F4" s="10"/>
      <c r="G4" s="12">
        <f t="shared" si="3"/>
        <v>9720</v>
      </c>
      <c r="H4" s="14"/>
      <c r="I4" s="20">
        <v>120</v>
      </c>
      <c r="J4" s="18" t="s">
        <v>20</v>
      </c>
      <c r="K4" s="22">
        <v>540</v>
      </c>
      <c r="L4" s="22" t="s">
        <v>12</v>
      </c>
      <c r="N4" s="23" t="s">
        <v>14</v>
      </c>
      <c r="O4" s="5" t="s">
        <v>17</v>
      </c>
    </row>
    <row r="5" spans="1:15" x14ac:dyDescent="0.25">
      <c r="A5" s="19">
        <v>310</v>
      </c>
      <c r="B5" s="10" t="str">
        <f t="shared" si="0"/>
        <v>Andalucia-Galicia 12 dias</v>
      </c>
      <c r="C5" s="10" t="str">
        <f t="shared" si="1"/>
        <v>C</v>
      </c>
      <c r="D5" s="10" t="str">
        <f t="shared" si="2"/>
        <v>españa tour</v>
      </c>
      <c r="E5" s="19">
        <v>10</v>
      </c>
      <c r="F5" s="10"/>
      <c r="G5" s="12">
        <f t="shared" si="3"/>
        <v>24650</v>
      </c>
      <c r="H5" s="14"/>
      <c r="I5" s="20">
        <v>210</v>
      </c>
      <c r="J5" s="18" t="s">
        <v>19</v>
      </c>
      <c r="K5" s="22">
        <v>550</v>
      </c>
      <c r="L5" s="22" t="s">
        <v>13</v>
      </c>
    </row>
    <row r="6" spans="1:15" x14ac:dyDescent="0.25">
      <c r="A6" s="19">
        <v>320</v>
      </c>
      <c r="B6" s="10" t="str">
        <f t="shared" si="0"/>
        <v>IUJIUNIU</v>
      </c>
      <c r="C6" s="10" t="str">
        <f t="shared" si="1"/>
        <v>C</v>
      </c>
      <c r="D6" s="10" t="str">
        <f t="shared" si="2"/>
        <v>españa tour</v>
      </c>
      <c r="E6" s="19">
        <v>32</v>
      </c>
      <c r="F6" s="10"/>
      <c r="G6" s="12">
        <f t="shared" si="3"/>
        <v>21760</v>
      </c>
      <c r="H6" s="14"/>
      <c r="I6" s="20">
        <v>220</v>
      </c>
      <c r="J6" s="18" t="s">
        <v>21</v>
      </c>
      <c r="K6" s="22">
        <v>670</v>
      </c>
      <c r="L6" s="22" t="s">
        <v>13</v>
      </c>
    </row>
    <row r="7" spans="1:15" x14ac:dyDescent="0.25">
      <c r="A7" s="19">
        <v>115</v>
      </c>
      <c r="B7" s="10" t="str">
        <f t="shared" si="0"/>
        <v xml:space="preserve">andalucia 10 dias </v>
      </c>
      <c r="C7" s="10" t="str">
        <f t="shared" si="1"/>
        <v>A</v>
      </c>
      <c r="D7" s="10" t="str">
        <f t="shared" si="2"/>
        <v>Europamundo</v>
      </c>
      <c r="E7" s="19">
        <v>18</v>
      </c>
      <c r="F7" s="10"/>
      <c r="G7" s="12">
        <f t="shared" si="3"/>
        <v>9360</v>
      </c>
      <c r="H7" s="14"/>
      <c r="I7" s="20">
        <v>305</v>
      </c>
      <c r="J7" s="18" t="s">
        <v>22</v>
      </c>
      <c r="K7" s="22">
        <v>620</v>
      </c>
      <c r="L7" s="22" t="s">
        <v>14</v>
      </c>
    </row>
    <row r="8" spans="1:15" x14ac:dyDescent="0.25">
      <c r="A8" s="19">
        <v>310</v>
      </c>
      <c r="B8" s="10" t="str">
        <f t="shared" si="0"/>
        <v>Andalucia-Galicia 12 dias</v>
      </c>
      <c r="C8" s="10" t="str">
        <f t="shared" si="1"/>
        <v>C</v>
      </c>
      <c r="D8" s="10" t="str">
        <f t="shared" si="2"/>
        <v>españa tour</v>
      </c>
      <c r="E8" s="19">
        <v>10</v>
      </c>
      <c r="F8" s="10"/>
      <c r="G8" s="12">
        <f t="shared" si="3"/>
        <v>24650</v>
      </c>
      <c r="H8" s="14"/>
      <c r="I8" s="20">
        <v>310</v>
      </c>
      <c r="J8" s="18" t="s">
        <v>21</v>
      </c>
      <c r="K8" s="22">
        <v>2465</v>
      </c>
      <c r="L8" s="22" t="s">
        <v>14</v>
      </c>
    </row>
    <row r="9" spans="1:15" x14ac:dyDescent="0.25">
      <c r="A9" s="19">
        <v>310</v>
      </c>
      <c r="B9" s="10" t="str">
        <f t="shared" si="0"/>
        <v>Andalucia-Galicia 12 dias</v>
      </c>
      <c r="C9" s="10" t="str">
        <f t="shared" si="1"/>
        <v>C</v>
      </c>
      <c r="D9" s="10" t="str">
        <f t="shared" si="2"/>
        <v>españa tour</v>
      </c>
      <c r="E9" s="19">
        <v>8</v>
      </c>
      <c r="F9" s="10"/>
      <c r="G9" s="12">
        <f t="shared" si="3"/>
        <v>19720</v>
      </c>
      <c r="H9" s="14"/>
      <c r="I9" s="20">
        <v>315</v>
      </c>
      <c r="J9" s="18" t="s">
        <v>23</v>
      </c>
      <c r="K9" s="22">
        <v>680</v>
      </c>
      <c r="L9" s="22" t="s">
        <v>14</v>
      </c>
    </row>
    <row r="10" spans="1:15" x14ac:dyDescent="0.25">
      <c r="A10" s="19">
        <v>115</v>
      </c>
      <c r="B10" s="10" t="str">
        <f t="shared" si="0"/>
        <v xml:space="preserve">andalucia 10 dias </v>
      </c>
      <c r="C10" s="10" t="str">
        <f t="shared" si="1"/>
        <v>A</v>
      </c>
      <c r="D10" s="10" t="str">
        <f t="shared" si="2"/>
        <v>Europamundo</v>
      </c>
      <c r="E10" s="19">
        <v>15</v>
      </c>
      <c r="F10" s="10"/>
      <c r="G10" s="12">
        <f t="shared" si="3"/>
        <v>7800</v>
      </c>
      <c r="H10" s="14"/>
      <c r="I10" s="20">
        <v>320</v>
      </c>
      <c r="J10" s="18" t="s">
        <v>24</v>
      </c>
      <c r="K10" s="22">
        <v>680</v>
      </c>
      <c r="L10" s="22" t="s">
        <v>14</v>
      </c>
    </row>
    <row r="11" spans="1:15" x14ac:dyDescent="0.25">
      <c r="H11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2025-05-24T15:37:26Z</dcterms:created>
  <dcterms:modified xsi:type="dcterms:W3CDTF">2025-05-24T17:08:29Z</dcterms:modified>
</cp:coreProperties>
</file>