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B2" i="1"/>
  <c r="F3" i="1"/>
  <c r="F4" i="1"/>
  <c r="F5" i="1"/>
  <c r="F6" i="1"/>
  <c r="F7" i="1"/>
  <c r="F8" i="1"/>
  <c r="F9" i="1"/>
  <c r="F10" i="1"/>
  <c r="F2" i="1"/>
  <c r="D3" i="1"/>
  <c r="D4" i="1"/>
  <c r="D5" i="1"/>
  <c r="D6" i="1"/>
  <c r="D7" i="1"/>
  <c r="D8" i="1"/>
  <c r="D9" i="1"/>
  <c r="D10" i="1"/>
  <c r="D2" i="1"/>
  <c r="C2" i="1"/>
  <c r="C3" i="1"/>
  <c r="C4" i="1"/>
  <c r="C5" i="1"/>
  <c r="C6" i="1"/>
  <c r="C7" i="1"/>
  <c r="C8" i="1"/>
  <c r="C9" i="1"/>
  <c r="C10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<sst xmlns="http://schemas.openxmlformats.org/spreadsheetml/2006/main" count="37" uniqueCount="25">
  <si>
    <t>CODIGO TOUR</t>
  </si>
  <si>
    <t>DESCRIPCION TOUR</t>
  </si>
  <si>
    <t>CODIGO OPERADOR</t>
  </si>
  <si>
    <t>OPERADOR RESPONSABLE</t>
  </si>
  <si>
    <t>CANTIDAD PASAJEROS</t>
  </si>
  <si>
    <t>IMPORTANTE RECAUDADO POR SALIDA</t>
  </si>
  <si>
    <t>CODIGO DE TOUR</t>
  </si>
  <si>
    <t xml:space="preserve">COSTO X PAX </t>
  </si>
  <si>
    <t xml:space="preserve">COD. OPERADOR </t>
  </si>
  <si>
    <t>COD.OPERADOR</t>
  </si>
  <si>
    <t xml:space="preserve">OPERADOR RESPONSABLE </t>
  </si>
  <si>
    <t>ANDALUCIA 3 DIAS</t>
  </si>
  <si>
    <t>DESCRIPCION DE TOUR</t>
  </si>
  <si>
    <t>ANDALUCIA 10 DIAS</t>
  </si>
  <si>
    <t>SEVILLA 7 DIAS</t>
  </si>
  <si>
    <t xml:space="preserve">ANDALUCIA 10 DIAS </t>
  </si>
  <si>
    <t>ANDALUCIA-GALICIA 12 DIAS</t>
  </si>
  <si>
    <t>GRANADA 7 DIAS</t>
  </si>
  <si>
    <t>A</t>
  </si>
  <si>
    <t>B</t>
  </si>
  <si>
    <t>C</t>
  </si>
  <si>
    <t>EUROPAMUNDO</t>
  </si>
  <si>
    <t>IBERONET</t>
  </si>
  <si>
    <t>ESPAÑA TOUR</t>
  </si>
  <si>
    <t>TIPO DE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</si>
</sst>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87" zoomScaleNormal="87" workbookViewId="0">
      <selection activeCell="G2" sqref="G2"/>
    </sheetView>
  </sheetViews>
  <sheetFormatPr baseColWidth="10" defaultRowHeight="15" x14ac:dyDescent="0.25"/>
  <cols>
    <col min="1" max="1" width="13.5703125" customWidth="1"/>
    <col min="2" max="2" width="18.5703125" customWidth="1"/>
    <col min="3" max="3" width="19" customWidth="1"/>
    <col min="15" max="15" width="14.85546875" customWidth="1"/>
  </cols>
  <sheetData>
    <row r="1" spans="1:15" ht="75" x14ac:dyDescent="0.25">
      <c r="A1" s="2" t="s">
        <v>0</v>
      </c>
      <c r="B1" s="1" t="s">
        <v>1</v>
      </c>
      <c r="C1" t="s">
        <v>2</v>
      </c>
      <c r="D1" s="1" t="s">
        <v>3</v>
      </c>
      <c r="E1" s="1" t="s">
        <v>4</v>
      </c>
      <c r="F1" s="1" t="s">
        <v>24</v>
      </c>
      <c r="G1" s="1" t="s">
        <v>5</v>
      </c>
      <c r="I1" s="1" t="s">
        <v>6</v>
      </c>
      <c r="J1" s="1" t="s">
        <v>12</v>
      </c>
      <c r="K1" s="1" t="s">
        <v>7</v>
      </c>
      <c r="L1" s="1" t="s">
        <v>8</v>
      </c>
      <c r="N1" s="1" t="s">
        <v>9</v>
      </c>
      <c r="O1" s="1" t="s">
        <v>10</v>
      </c>
    </row>
    <row r="2" spans="1:15" ht="30" x14ac:dyDescent="0.25">
      <c r="A2">
        <v>115</v>
      </c>
      <c r="B2" t="str">
        <f>VLOOKUP(A2,I$2:L$10,2,FALSE)</f>
        <v>ANDALUCIA 10 DIAS</v>
      </c>
      <c r="C2" t="str">
        <f>VLOOKUP(A2,I$2:L$10,4,FALSE)</f>
        <v>A</v>
      </c>
      <c r="D2" t="str">
        <f>VLOOKUP(C2,N$2:O$4,2,FALSE)</f>
        <v>EUROPAMUNDO</v>
      </c>
      <c r="E2">
        <v>35</v>
      </c>
      <c r="F2" t="str">
        <f>IF(E2&lt;10,"PEQUEÑO",IF(E2&lt;20,"REGULAR","NUMEROSO"))</f>
        <v>NUMEROSO</v>
      </c>
      <c r="G2">
        <f>VLOOKUP(A2,I$2:L$10,3,FALSE)*E2</f>
        <v>18200</v>
      </c>
      <c r="I2">
        <v>105</v>
      </c>
      <c r="J2" s="1" t="s">
        <v>11</v>
      </c>
      <c r="K2">
        <v>260</v>
      </c>
      <c r="L2" t="s">
        <v>18</v>
      </c>
      <c r="N2" t="s">
        <v>18</v>
      </c>
      <c r="O2" t="s">
        <v>21</v>
      </c>
    </row>
    <row r="3" spans="1:15" ht="30" x14ac:dyDescent="0.25">
      <c r="A3">
        <v>220</v>
      </c>
      <c r="B3" t="str">
        <f t="shared" ref="B3:B10" si="0">VLOOKUP(A3,I$2:L$10,2,FALSE)</f>
        <v>ANDALUCIA-GALICIA 12 DIAS</v>
      </c>
      <c r="C3" t="str">
        <f t="shared" ref="C3:C10" si="1">VLOOKUP(A3,I$2:L$10,4,FALSE)</f>
        <v>B</v>
      </c>
      <c r="D3" t="str">
        <f t="shared" ref="D3:D10" si="2">VLOOKUP(C3,N$2:O$4,2,FALSE)</f>
        <v>IBERONET</v>
      </c>
      <c r="E3">
        <v>22</v>
      </c>
      <c r="F3" t="str">
        <f t="shared" ref="F3:F10" si="3">IF(E3&lt;10,"PEQUEÑO",IF(E3&lt;20,"REGULAR","NUMEROSO"))</f>
        <v>NUMEROSO</v>
      </c>
      <c r="G3">
        <f t="shared" ref="G3:G10" si="4">VLOOKUP(A3,I$2:L$10,3,FALSE)*E3</f>
        <v>14740</v>
      </c>
      <c r="I3">
        <v>115</v>
      </c>
      <c r="J3" s="1" t="s">
        <v>13</v>
      </c>
      <c r="K3">
        <v>520</v>
      </c>
      <c r="L3" t="s">
        <v>18</v>
      </c>
      <c r="N3" t="s">
        <v>19</v>
      </c>
      <c r="O3" t="s">
        <v>22</v>
      </c>
    </row>
    <row r="4" spans="1:15" ht="30" x14ac:dyDescent="0.25">
      <c r="A4">
        <v>120</v>
      </c>
      <c r="B4" t="str">
        <f t="shared" si="0"/>
        <v>SEVILLA 7 DIAS</v>
      </c>
      <c r="C4" t="str">
        <f t="shared" si="1"/>
        <v>A</v>
      </c>
      <c r="D4" t="str">
        <f t="shared" si="2"/>
        <v>EUROPAMUNDO</v>
      </c>
      <c r="E4">
        <v>18</v>
      </c>
      <c r="F4" t="str">
        <f t="shared" si="3"/>
        <v>REGULAR</v>
      </c>
      <c r="G4">
        <f t="shared" si="4"/>
        <v>9720</v>
      </c>
      <c r="I4">
        <v>120</v>
      </c>
      <c r="J4" s="1" t="s">
        <v>14</v>
      </c>
      <c r="K4">
        <v>540</v>
      </c>
      <c r="L4" t="s">
        <v>18</v>
      </c>
      <c r="N4" t="s">
        <v>20</v>
      </c>
      <c r="O4" t="s">
        <v>23</v>
      </c>
    </row>
    <row r="5" spans="1:15" ht="30" x14ac:dyDescent="0.25">
      <c r="A5">
        <v>310</v>
      </c>
      <c r="B5" t="str">
        <f t="shared" si="0"/>
        <v>ANDALUCIA 3 DIAS</v>
      </c>
      <c r="C5" t="str">
        <f t="shared" si="1"/>
        <v>C</v>
      </c>
      <c r="D5" t="str">
        <f t="shared" si="2"/>
        <v>ESPAÑA TOUR</v>
      </c>
      <c r="E5">
        <v>10</v>
      </c>
      <c r="F5" t="str">
        <f t="shared" si="3"/>
        <v>REGULAR</v>
      </c>
      <c r="G5">
        <f t="shared" si="4"/>
        <v>2450</v>
      </c>
      <c r="I5">
        <v>210</v>
      </c>
      <c r="J5" s="1" t="s">
        <v>15</v>
      </c>
      <c r="K5">
        <v>550</v>
      </c>
      <c r="L5" t="s">
        <v>19</v>
      </c>
    </row>
    <row r="6" spans="1:15" ht="45" x14ac:dyDescent="0.25">
      <c r="A6">
        <v>320</v>
      </c>
      <c r="B6" t="str">
        <f t="shared" si="0"/>
        <v>GRANADA 7 DIAS</v>
      </c>
      <c r="C6" t="str">
        <f t="shared" si="1"/>
        <v>C</v>
      </c>
      <c r="D6" t="str">
        <f t="shared" si="2"/>
        <v>ESPAÑA TOUR</v>
      </c>
      <c r="E6">
        <v>32</v>
      </c>
      <c r="F6" t="str">
        <f t="shared" si="3"/>
        <v>NUMEROSO</v>
      </c>
      <c r="G6">
        <f t="shared" si="4"/>
        <v>21760</v>
      </c>
      <c r="I6">
        <v>220</v>
      </c>
      <c r="J6" s="1" t="s">
        <v>16</v>
      </c>
      <c r="K6">
        <v>670</v>
      </c>
      <c r="L6" t="s">
        <v>19</v>
      </c>
    </row>
    <row r="7" spans="1:15" ht="30" x14ac:dyDescent="0.25">
      <c r="A7">
        <v>115</v>
      </c>
      <c r="B7" t="str">
        <f t="shared" si="0"/>
        <v>ANDALUCIA 10 DIAS</v>
      </c>
      <c r="C7" t="str">
        <f t="shared" si="1"/>
        <v>A</v>
      </c>
      <c r="D7" t="str">
        <f t="shared" si="2"/>
        <v>EUROPAMUNDO</v>
      </c>
      <c r="E7">
        <v>18</v>
      </c>
      <c r="F7" t="str">
        <f t="shared" si="3"/>
        <v>REGULAR</v>
      </c>
      <c r="G7">
        <f t="shared" si="4"/>
        <v>9360</v>
      </c>
      <c r="I7">
        <v>305</v>
      </c>
      <c r="J7" s="1" t="s">
        <v>17</v>
      </c>
      <c r="K7">
        <v>620</v>
      </c>
      <c r="L7" t="s">
        <v>20</v>
      </c>
    </row>
    <row r="8" spans="1:15" ht="30" x14ac:dyDescent="0.25">
      <c r="A8">
        <v>310</v>
      </c>
      <c r="B8" t="str">
        <f t="shared" si="0"/>
        <v>ANDALUCIA 3 DIAS</v>
      </c>
      <c r="C8" t="str">
        <f t="shared" si="1"/>
        <v>C</v>
      </c>
      <c r="D8" t="str">
        <f t="shared" si="2"/>
        <v>ESPAÑA TOUR</v>
      </c>
      <c r="E8">
        <v>10</v>
      </c>
      <c r="F8" t="str">
        <f t="shared" si="3"/>
        <v>REGULAR</v>
      </c>
      <c r="G8">
        <f t="shared" si="4"/>
        <v>2450</v>
      </c>
      <c r="I8">
        <v>310</v>
      </c>
      <c r="J8" s="1" t="s">
        <v>11</v>
      </c>
      <c r="K8">
        <v>245</v>
      </c>
      <c r="L8" t="s">
        <v>20</v>
      </c>
    </row>
    <row r="9" spans="1:15" ht="45" x14ac:dyDescent="0.25">
      <c r="A9">
        <v>310</v>
      </c>
      <c r="B9" t="str">
        <f t="shared" si="0"/>
        <v>ANDALUCIA 3 DIAS</v>
      </c>
      <c r="C9" t="str">
        <f t="shared" si="1"/>
        <v>C</v>
      </c>
      <c r="D9" t="str">
        <f t="shared" si="2"/>
        <v>ESPAÑA TOUR</v>
      </c>
      <c r="E9">
        <v>8</v>
      </c>
      <c r="F9" t="str">
        <f t="shared" si="3"/>
        <v>PEQUEÑO</v>
      </c>
      <c r="G9">
        <f t="shared" si="4"/>
        <v>1960</v>
      </c>
      <c r="I9">
        <v>315</v>
      </c>
      <c r="J9" s="1" t="s">
        <v>16</v>
      </c>
      <c r="K9">
        <v>680</v>
      </c>
      <c r="L9" t="s">
        <v>20</v>
      </c>
    </row>
    <row r="10" spans="1:15" ht="30" x14ac:dyDescent="0.25">
      <c r="A10">
        <v>115</v>
      </c>
      <c r="B10" t="str">
        <f t="shared" si="0"/>
        <v>ANDALUCIA 10 DIAS</v>
      </c>
      <c r="C10" t="str">
        <f t="shared" si="1"/>
        <v>A</v>
      </c>
      <c r="D10" t="str">
        <f t="shared" si="2"/>
        <v>EUROPAMUNDO</v>
      </c>
      <c r="E10">
        <v>15</v>
      </c>
      <c r="F10" t="str">
        <f t="shared" si="3"/>
        <v>REGULAR</v>
      </c>
      <c r="G10">
        <f t="shared" si="4"/>
        <v>7800</v>
      </c>
      <c r="I10">
        <v>320</v>
      </c>
      <c r="J10" s="1" t="s">
        <v>17</v>
      </c>
      <c r="K10">
        <v>680</v>
      </c>
      <c r="L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2025-05-19T17:09:29Z</dcterms:created>
  <dcterms:modified xsi:type="dcterms:W3CDTF">2025-05-19T17:57:46Z</dcterms:modified>
</cp:coreProperties>
</file>