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273EB46-2CAD-4DD7-BF99-AA9A2EA8CC3E}" xr6:coauthVersionLast="36" xr6:coauthVersionMax="36" xr10:uidLastSave="{00000000-0000-0000-0000-000000000000}"/>
  <bookViews>
    <workbookView xWindow="0" yWindow="0" windowWidth="28800" windowHeight="11505" xr2:uid="{9B8D3C46-CEFC-431A-8709-51A2136FF6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K3" i="1"/>
  <c r="K4" i="1"/>
  <c r="K5" i="1"/>
  <c r="K6" i="1"/>
  <c r="K7" i="1"/>
  <c r="K8" i="1"/>
  <c r="K9" i="1"/>
  <c r="K10" i="1"/>
  <c r="K2" i="1"/>
  <c r="I3" i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<sst xmlns="http://schemas.openxmlformats.org/spreadsheetml/2006/main" count="67" uniqueCount="46">
  <si>
    <t>Codigo del producto</t>
  </si>
  <si>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</si>
  <si>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</si>
  <si>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</si>
  <si>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</si>
  <si>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</si>
  <si>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</si>
  <si>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</si>
  <si>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>Total a pagar</t>
  </si>
  <si>
    <t>Genero del cliente</t>
  </si>
  <si>
    <t>Comentarios</t>
  </si>
  <si>
    <t>TR4</t>
  </si>
  <si>
    <t>ED7</t>
  </si>
  <si>
    <t>YT8</t>
  </si>
  <si>
    <t>BJ3</t>
  </si>
  <si>
    <t>LK6</t>
  </si>
  <si>
    <t>FG2</t>
  </si>
  <si>
    <t>IP3</t>
  </si>
  <si>
    <t>PG9</t>
  </si>
  <si>
    <t>SB8</t>
  </si>
  <si>
    <t>Camisa</t>
  </si>
  <si>
    <t>Pantalon</t>
  </si>
  <si>
    <t>Sueter</t>
  </si>
  <si>
    <t>Chaleco</t>
  </si>
  <si>
    <t>Guantes</t>
  </si>
  <si>
    <t>Calcetines</t>
  </si>
  <si>
    <t>Zapatos</t>
  </si>
  <si>
    <t>Gorras</t>
  </si>
  <si>
    <t>Gorrros</t>
  </si>
  <si>
    <t>Hombre</t>
  </si>
  <si>
    <t>Unisex</t>
  </si>
  <si>
    <t>Mujer</t>
  </si>
  <si>
    <t>Codigo</t>
  </si>
  <si>
    <t>Descripcion</t>
  </si>
  <si>
    <t>FG4</t>
  </si>
  <si>
    <t>CD3</t>
  </si>
  <si>
    <t>KJ5</t>
  </si>
  <si>
    <t>LK</t>
  </si>
  <si>
    <t>MN4</t>
  </si>
  <si>
    <t>HG5</t>
  </si>
  <si>
    <t>LG6</t>
  </si>
  <si>
    <t>EJ7</t>
  </si>
  <si>
    <t>sueter</t>
  </si>
  <si>
    <t>Playera</t>
  </si>
  <si>
    <t>Shorts</t>
  </si>
  <si>
    <t>Gorro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</si>
</sst>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28E8-F4C3-4C1D-AED7-DAB9FAA41EE6}">
  <dimension ref="A1:O10"/>
  <sheetViews>
    <sheetView tabSelected="1" topLeftCell="E1" workbookViewId="0">
      <selection activeCell="L3" sqref="L3"/>
    </sheetView>
  </sheetViews>
  <sheetFormatPr baseColWidth="10" defaultRowHeight="15" x14ac:dyDescent="0.25"/>
  <cols>
    <col min="1" max="1" width="18.42578125" customWidth="1"/>
    <col min="2" max="2" width="19.85546875" customWidth="1"/>
    <col min="3" max="3" width="9.7109375" customWidth="1"/>
    <col min="4" max="4" width="13.5703125" customWidth="1"/>
    <col min="5" max="5" width="16.140625" customWidth="1"/>
    <col min="6" max="6" width="7.85546875" customWidth="1"/>
    <col min="7" max="7" width="10.140625" customWidth="1"/>
    <col min="8" max="8" width="8.28515625" customWidth="1"/>
    <col min="9" max="9" width="11.7109375" customWidth="1"/>
    <col min="10" max="10" width="16.85546875" customWidth="1"/>
    <col min="11" max="11" width="16.7109375" customWidth="1"/>
    <col min="12" max="12" width="11.8554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N1" t="s">
        <v>32</v>
      </c>
      <c r="O1" t="s">
        <v>33</v>
      </c>
    </row>
    <row r="2" spans="1:15" x14ac:dyDescent="0.25">
      <c r="A2" t="s">
        <v>11</v>
      </c>
      <c r="B2" t="s">
        <v>20</v>
      </c>
      <c r="C2" t="s">
        <v>29</v>
      </c>
      <c r="D2">
        <v>50</v>
      </c>
      <c r="E2">
        <v>4</v>
      </c>
      <c r="F2">
        <f>D2*E2</f>
        <v>200</v>
      </c>
      <c r="G2">
        <f>IF(J2="masculino",F2*0.05,F2*0.1)</f>
        <v>20</v>
      </c>
      <c r="H2">
        <f>IF(F2&gt;300,F2*0.05,0)</f>
        <v>0</v>
      </c>
      <c r="I2">
        <f>F2-G2+H2</f>
        <v>180</v>
      </c>
      <c r="J2" t="s">
        <v>29</v>
      </c>
      <c r="K2" t="str">
        <f>CONCATENATE(B2,C2)</f>
        <v>CamisaHombre</v>
      </c>
      <c r="L2" t="e">
        <f>buscarv</f>
        <v>#NAME?</v>
      </c>
      <c r="N2" t="s">
        <v>34</v>
      </c>
      <c r="O2" t="s">
        <v>21</v>
      </c>
    </row>
    <row r="3" spans="1:15" x14ac:dyDescent="0.25">
      <c r="A3" t="s">
        <v>12</v>
      </c>
      <c r="B3" t="s">
        <v>21</v>
      </c>
      <c r="C3" t="s">
        <v>29</v>
      </c>
      <c r="D3">
        <v>100</v>
      </c>
      <c r="E3">
        <v>2</v>
      </c>
      <c r="F3">
        <f t="shared" ref="F3:F11" si="0">D3*E3</f>
        <v>200</v>
      </c>
      <c r="G3">
        <f t="shared" ref="G3:G10" si="1">IF(J3="masculino",F3*0.05,F3*0.1)</f>
        <v>20</v>
      </c>
      <c r="H3">
        <f t="shared" ref="H3:H10" si="2">IF(F3&gt;300,F3*0.05,0)</f>
        <v>0</v>
      </c>
      <c r="I3">
        <f t="shared" ref="I3:I10" si="3">F3-G3+H3</f>
        <v>180</v>
      </c>
      <c r="J3" t="s">
        <v>29</v>
      </c>
      <c r="K3" t="str">
        <f t="shared" ref="K3:K10" si="4">CONCATENATE(B3,C3)</f>
        <v>PantalonHombre</v>
      </c>
      <c r="N3" t="s">
        <v>35</v>
      </c>
      <c r="O3" t="s">
        <v>20</v>
      </c>
    </row>
    <row r="4" spans="1:15" x14ac:dyDescent="0.25">
      <c r="A4" t="s">
        <v>13</v>
      </c>
      <c r="B4" t="s">
        <v>22</v>
      </c>
      <c r="C4" t="s">
        <v>31</v>
      </c>
      <c r="D4">
        <v>120</v>
      </c>
      <c r="E4">
        <v>2</v>
      </c>
      <c r="F4">
        <f t="shared" si="0"/>
        <v>240</v>
      </c>
      <c r="G4">
        <f t="shared" si="1"/>
        <v>24</v>
      </c>
      <c r="H4">
        <f t="shared" si="2"/>
        <v>0</v>
      </c>
      <c r="I4">
        <f t="shared" si="3"/>
        <v>216</v>
      </c>
      <c r="J4" t="s">
        <v>31</v>
      </c>
      <c r="K4" t="str">
        <f t="shared" si="4"/>
        <v>SueterMujer</v>
      </c>
      <c r="N4" t="s">
        <v>36</v>
      </c>
      <c r="O4" t="s">
        <v>27</v>
      </c>
    </row>
    <row r="5" spans="1:15" x14ac:dyDescent="0.25">
      <c r="A5" t="s">
        <v>14</v>
      </c>
      <c r="B5" t="s">
        <v>23</v>
      </c>
      <c r="C5" t="s">
        <v>31</v>
      </c>
      <c r="D5">
        <v>70</v>
      </c>
      <c r="E5">
        <v>8</v>
      </c>
      <c r="F5">
        <f t="shared" si="0"/>
        <v>560</v>
      </c>
      <c r="G5">
        <f t="shared" si="1"/>
        <v>56</v>
      </c>
      <c r="H5">
        <f t="shared" si="2"/>
        <v>28</v>
      </c>
      <c r="I5">
        <f t="shared" si="3"/>
        <v>532</v>
      </c>
      <c r="J5" t="s">
        <v>31</v>
      </c>
      <c r="K5" t="str">
        <f t="shared" si="4"/>
        <v>ChalecoMujer</v>
      </c>
      <c r="N5" t="s">
        <v>37</v>
      </c>
      <c r="O5" t="s">
        <v>42</v>
      </c>
    </row>
    <row r="6" spans="1:15" x14ac:dyDescent="0.25">
      <c r="A6" t="s">
        <v>15</v>
      </c>
      <c r="B6" t="s">
        <v>24</v>
      </c>
      <c r="C6" t="s">
        <v>30</v>
      </c>
      <c r="D6">
        <v>20</v>
      </c>
      <c r="E6">
        <v>10</v>
      </c>
      <c r="F6">
        <f t="shared" si="0"/>
        <v>200</v>
      </c>
      <c r="G6">
        <f t="shared" si="1"/>
        <v>20</v>
      </c>
      <c r="H6">
        <f t="shared" si="2"/>
        <v>0</v>
      </c>
      <c r="I6">
        <f t="shared" si="3"/>
        <v>180</v>
      </c>
      <c r="J6" t="s">
        <v>29</v>
      </c>
      <c r="K6" t="str">
        <f t="shared" si="4"/>
        <v>GuantesUnisex</v>
      </c>
      <c r="N6" t="s">
        <v>39</v>
      </c>
      <c r="O6" t="s">
        <v>43</v>
      </c>
    </row>
    <row r="7" spans="1:15" x14ac:dyDescent="0.25">
      <c r="A7" t="s">
        <v>16</v>
      </c>
      <c r="B7" t="s">
        <v>25</v>
      </c>
      <c r="C7" t="s">
        <v>29</v>
      </c>
      <c r="D7">
        <v>10</v>
      </c>
      <c r="E7">
        <v>30</v>
      </c>
      <c r="F7">
        <f t="shared" si="0"/>
        <v>300</v>
      </c>
      <c r="G7">
        <f t="shared" si="1"/>
        <v>30</v>
      </c>
      <c r="H7">
        <f t="shared" si="2"/>
        <v>0</v>
      </c>
      <c r="I7">
        <f t="shared" si="3"/>
        <v>270</v>
      </c>
      <c r="J7" t="s">
        <v>29</v>
      </c>
      <c r="K7" t="str">
        <f t="shared" si="4"/>
        <v>CalcetinesHombre</v>
      </c>
      <c r="N7" t="s">
        <v>38</v>
      </c>
      <c r="O7" t="s">
        <v>44</v>
      </c>
    </row>
    <row r="8" spans="1:15" x14ac:dyDescent="0.25">
      <c r="A8" t="s">
        <v>17</v>
      </c>
      <c r="B8" t="s">
        <v>26</v>
      </c>
      <c r="C8" t="s">
        <v>29</v>
      </c>
      <c r="D8">
        <v>200</v>
      </c>
      <c r="E8">
        <v>25</v>
      </c>
      <c r="F8">
        <f t="shared" si="0"/>
        <v>5000</v>
      </c>
      <c r="G8">
        <f t="shared" si="1"/>
        <v>500</v>
      </c>
      <c r="H8">
        <f t="shared" si="2"/>
        <v>250</v>
      </c>
      <c r="I8">
        <f t="shared" si="3"/>
        <v>4750</v>
      </c>
      <c r="J8" t="s">
        <v>29</v>
      </c>
      <c r="K8" t="str">
        <f t="shared" si="4"/>
        <v>ZapatosHombre</v>
      </c>
      <c r="N8" t="s">
        <v>11</v>
      </c>
      <c r="O8" t="s">
        <v>45</v>
      </c>
    </row>
    <row r="9" spans="1:15" x14ac:dyDescent="0.25">
      <c r="A9" t="s">
        <v>18</v>
      </c>
      <c r="B9" t="s">
        <v>27</v>
      </c>
      <c r="C9" t="s">
        <v>29</v>
      </c>
      <c r="D9">
        <v>75</v>
      </c>
      <c r="E9">
        <v>40</v>
      </c>
      <c r="F9">
        <f t="shared" si="0"/>
        <v>3000</v>
      </c>
      <c r="G9">
        <f t="shared" si="1"/>
        <v>300</v>
      </c>
      <c r="H9">
        <f t="shared" si="2"/>
        <v>150</v>
      </c>
      <c r="I9">
        <f t="shared" si="3"/>
        <v>2850</v>
      </c>
      <c r="J9" t="s">
        <v>29</v>
      </c>
      <c r="K9" t="str">
        <f t="shared" si="4"/>
        <v>GorrasHombre</v>
      </c>
      <c r="N9" t="s">
        <v>40</v>
      </c>
      <c r="O9" t="s">
        <v>24</v>
      </c>
    </row>
    <row r="10" spans="1:15" x14ac:dyDescent="0.25">
      <c r="A10" t="s">
        <v>19</v>
      </c>
      <c r="B10" t="s">
        <v>28</v>
      </c>
      <c r="C10" t="s">
        <v>30</v>
      </c>
      <c r="D10">
        <v>40</v>
      </c>
      <c r="E10">
        <v>50</v>
      </c>
      <c r="F10">
        <f t="shared" si="0"/>
        <v>2000</v>
      </c>
      <c r="G10">
        <f t="shared" si="1"/>
        <v>200</v>
      </c>
      <c r="H10">
        <f t="shared" si="2"/>
        <v>100</v>
      </c>
      <c r="I10">
        <f t="shared" si="3"/>
        <v>1900</v>
      </c>
      <c r="J10" t="s">
        <v>31</v>
      </c>
      <c r="K10" t="str">
        <f t="shared" si="4"/>
        <v>GorrrosUnisex</v>
      </c>
      <c r="N10" t="s">
        <v>41</v>
      </c>
      <c r="O1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2026-03-09T18:17:56Z</dcterms:created>
  <dcterms:modified xsi:type="dcterms:W3CDTF">2026-03-09T18:56:43Z</dcterms:modified>
</cp:coreProperties>
</file>